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rmagdalenagov-my.sharepoint.com/personal/monica_mieles_cormagdalena_gov_co/Documents/ITA 2026/CONTRATACION/"/>
    </mc:Choice>
  </mc:AlternateContent>
  <xr:revisionPtr revIDLastSave="1861" documentId="13_ncr:1_{597644DA-C05D-4AAA-A48F-06E980A0A379}" xr6:coauthVersionLast="47" xr6:coauthVersionMax="47" xr10:uidLastSave="{7091B140-B01C-46C8-80C7-22F5847D3FCB}"/>
  <bookViews>
    <workbookView xWindow="11424" yWindow="0" windowWidth="11712" windowHeight="12336" tabRatio="581" firstSheet="1" activeTab="1" xr2:uid="{00000000-000D-0000-FFFF-FFFF00000000}"/>
  </bookViews>
  <sheets>
    <sheet name="PARAMETROS" sheetId="18" state="hidden" r:id="rId1"/>
    <sheet name="RELACIÓN DE CONTRATISTA 2025" sheetId="17" r:id="rId2"/>
  </sheets>
  <definedNames>
    <definedName name="_xlnm._FilterDatabase" localSheetId="1" hidden="1">'RELACIÓN DE CONTRATISTA 2025'!$A$1:$AE$398</definedName>
    <definedName name="_xlnm.Print_Area" localSheetId="1">'RELACIÓN DE CONTRATISTA 2025'!$I$346</definedName>
    <definedName name="incBuyerDossierDetaillnkBuyerDossierName" localSheetId="1">'RELACIÓN DE CONTRATISTA 2025'!#REF!</definedName>
    <definedName name="incBuyerDossierDetaillnkRequestName" localSheetId="1">'RELACIÓN DE CONTRATISTA 2025'!#REF!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7" i="17" l="1"/>
  <c r="L261" i="17"/>
  <c r="L314" i="17"/>
  <c r="L133" i="17"/>
  <c r="L132" i="17"/>
  <c r="J129" i="17"/>
  <c r="L242" i="17"/>
  <c r="J356" i="17"/>
  <c r="J351" i="17"/>
  <c r="J349" i="17"/>
  <c r="J347" i="17"/>
  <c r="J346" i="17"/>
  <c r="J345" i="17"/>
  <c r="J344" i="17"/>
  <c r="J342" i="17"/>
  <c r="J332" i="17"/>
  <c r="J328" i="17"/>
  <c r="J325" i="17"/>
  <c r="J324" i="17"/>
  <c r="J323" i="17"/>
  <c r="J321" i="17"/>
  <c r="J320" i="17"/>
  <c r="J318" i="17"/>
  <c r="J317" i="17"/>
  <c r="J316" i="17"/>
  <c r="J315" i="17"/>
  <c r="J314" i="17"/>
  <c r="J310" i="17"/>
  <c r="J309" i="17"/>
  <c r="J308" i="17"/>
  <c r="J304" i="17"/>
  <c r="J303" i="17"/>
  <c r="J302" i="17"/>
  <c r="L96" i="17"/>
  <c r="L95" i="17"/>
  <c r="L54" i="17"/>
  <c r="L46" i="17"/>
  <c r="L50" i="17"/>
  <c r="L43" i="17"/>
  <c r="J301" i="17"/>
  <c r="J300" i="17"/>
  <c r="J297" i="17"/>
  <c r="J296" i="17"/>
  <c r="J295" i="17"/>
  <c r="J284" i="17"/>
  <c r="J283" i="17"/>
  <c r="J282" i="17"/>
  <c r="J280" i="17"/>
  <c r="J279" i="17"/>
  <c r="J278" i="17"/>
  <c r="J277" i="17"/>
  <c r="J274" i="17"/>
  <c r="J273" i="17"/>
  <c r="J267" i="17"/>
  <c r="J265" i="17"/>
  <c r="J261" i="17"/>
  <c r="J259" i="17"/>
  <c r="J258" i="17"/>
  <c r="J257" i="17"/>
  <c r="J251" i="17"/>
  <c r="J245" i="17"/>
  <c r="J243" i="17"/>
  <c r="J242" i="17"/>
  <c r="J237" i="17"/>
  <c r="J235" i="17"/>
  <c r="J226" i="17"/>
  <c r="J225" i="17"/>
  <c r="J221" i="17"/>
  <c r="J209" i="17"/>
  <c r="J208" i="17"/>
  <c r="J207" i="17"/>
  <c r="J206" i="17"/>
  <c r="J205" i="17"/>
  <c r="J204" i="17"/>
  <c r="J202" i="17"/>
  <c r="J199" i="17"/>
  <c r="J195" i="17"/>
  <c r="J180" i="17"/>
  <c r="J178" i="17"/>
  <c r="J177" i="17"/>
  <c r="J176" i="17"/>
  <c r="J173" i="17"/>
  <c r="J171" i="17"/>
  <c r="J170" i="17"/>
  <c r="J169" i="17"/>
  <c r="J168" i="17"/>
  <c r="J167" i="17"/>
  <c r="J163" i="17"/>
  <c r="J162" i="17"/>
  <c r="J161" i="17"/>
  <c r="J160" i="17"/>
  <c r="J157" i="17"/>
  <c r="J156" i="17"/>
  <c r="J155" i="17"/>
  <c r="J154" i="17"/>
  <c r="J146" i="17"/>
  <c r="J141" i="17"/>
  <c r="J140" i="17"/>
  <c r="J138" i="17"/>
  <c r="J135" i="17"/>
  <c r="J133" i="17"/>
  <c r="J132" i="17"/>
  <c r="J131" i="17"/>
  <c r="J130" i="17"/>
  <c r="J126" i="17"/>
  <c r="J125" i="17"/>
  <c r="J124" i="17"/>
  <c r="J123" i="17"/>
  <c r="J122" i="17"/>
  <c r="J121" i="17"/>
  <c r="J104" i="17"/>
  <c r="J101" i="17"/>
  <c r="J100" i="17"/>
  <c r="J98" i="17"/>
  <c r="J96" i="17"/>
  <c r="J95" i="17"/>
  <c r="J84" i="17"/>
  <c r="J80" i="17"/>
  <c r="J76" i="17"/>
  <c r="J75" i="17"/>
  <c r="J73" i="17"/>
  <c r="J72" i="17"/>
  <c r="J70" i="17"/>
  <c r="J66" i="17"/>
  <c r="J64" i="17"/>
  <c r="J63" i="17"/>
  <c r="J62" i="17"/>
  <c r="J54" i="17"/>
  <c r="J53" i="17"/>
  <c r="J52" i="17"/>
  <c r="J50" i="17"/>
  <c r="J43" i="17"/>
  <c r="J42" i="17"/>
  <c r="K311" i="17"/>
  <c r="J250" i="17"/>
  <c r="L250" i="17"/>
  <c r="K250" i="17"/>
  <c r="K220" i="17"/>
  <c r="K172" i="17"/>
  <c r="K134" i="17"/>
  <c r="K83" i="17"/>
  <c r="K61" i="17"/>
  <c r="K41" i="17"/>
  <c r="K39" i="17"/>
  <c r="O229" i="17"/>
  <c r="O189" i="17"/>
  <c r="O356" i="17"/>
  <c r="O69" i="17"/>
  <c r="O96" i="17"/>
  <c r="O85" i="17"/>
  <c r="O149" i="17"/>
  <c r="O25" i="17"/>
  <c r="O24" i="17"/>
  <c r="O366" i="17"/>
  <c r="O365" i="17"/>
  <c r="O364" i="17"/>
  <c r="O363" i="17"/>
  <c r="O362" i="17"/>
  <c r="O361" i="17"/>
  <c r="O360" i="17"/>
  <c r="O359" i="17"/>
  <c r="O358" i="17"/>
  <c r="O355" i="17"/>
  <c r="O354" i="17"/>
  <c r="O350" i="17"/>
  <c r="O349" i="17"/>
  <c r="O348" i="17"/>
  <c r="O346" i="17"/>
  <c r="O345" i="17"/>
  <c r="O344" i="17"/>
  <c r="O343" i="17"/>
  <c r="O342" i="17"/>
  <c r="O341" i="17"/>
  <c r="O340" i="17"/>
  <c r="O339" i="17"/>
  <c r="O338" i="17"/>
  <c r="O337" i="17"/>
  <c r="O336" i="17"/>
  <c r="O335" i="17"/>
  <c r="O334" i="17"/>
  <c r="O333" i="17"/>
  <c r="O332" i="17"/>
  <c r="O331" i="17"/>
  <c r="O330" i="17"/>
  <c r="O329" i="17"/>
  <c r="O328" i="17"/>
  <c r="O327" i="17"/>
  <c r="O326" i="17"/>
  <c r="O324" i="17"/>
  <c r="O325" i="17"/>
  <c r="O318" i="17"/>
  <c r="O319" i="17"/>
  <c r="O320" i="17"/>
  <c r="O321" i="17"/>
  <c r="O322" i="17"/>
  <c r="O323" i="17"/>
  <c r="O317" i="17"/>
  <c r="O316" i="17"/>
  <c r="O315" i="17"/>
  <c r="O314" i="17"/>
  <c r="O313" i="17"/>
  <c r="O312" i="17"/>
  <c r="O311" i="17"/>
  <c r="O310" i="17"/>
  <c r="O309" i="17"/>
  <c r="O308" i="17"/>
  <c r="O307" i="17"/>
  <c r="O306" i="17"/>
  <c r="O305" i="17"/>
  <c r="O304" i="17"/>
  <c r="O303" i="17"/>
  <c r="O302" i="17"/>
  <c r="O301" i="17"/>
  <c r="O300" i="17"/>
  <c r="O299" i="17"/>
  <c r="O298" i="17"/>
  <c r="O297" i="17"/>
  <c r="O296" i="17"/>
  <c r="O295" i="17"/>
  <c r="O294" i="17"/>
  <c r="O293" i="17"/>
  <c r="O292" i="17"/>
  <c r="O291" i="17"/>
  <c r="O289" i="17"/>
  <c r="O287" i="17"/>
  <c r="O286" i="17"/>
  <c r="O288" i="17"/>
  <c r="O290" i="17"/>
  <c r="O285" i="17"/>
  <c r="O284" i="17"/>
  <c r="O283" i="17"/>
  <c r="O282" i="17"/>
  <c r="O281" i="17"/>
  <c r="O280" i="17"/>
  <c r="O279" i="17"/>
  <c r="O278" i="17"/>
  <c r="O277" i="17"/>
  <c r="O276" i="17"/>
  <c r="O275" i="17"/>
  <c r="O274" i="17"/>
  <c r="O273" i="17"/>
  <c r="O272" i="17"/>
  <c r="O271" i="17"/>
  <c r="O270" i="17"/>
  <c r="O269" i="17"/>
  <c r="O268" i="17"/>
  <c r="O267" i="17"/>
  <c r="O266" i="17"/>
  <c r="O265" i="17"/>
  <c r="O264" i="17"/>
  <c r="O263" i="17"/>
  <c r="O262" i="17"/>
  <c r="O261" i="17"/>
  <c r="O260" i="17"/>
  <c r="O259" i="17"/>
  <c r="O258" i="17"/>
  <c r="O257" i="17"/>
  <c r="O256" i="17"/>
  <c r="O255" i="17"/>
  <c r="O254" i="17"/>
  <c r="O253" i="17"/>
  <c r="O252" i="17"/>
  <c r="O251" i="17"/>
  <c r="O250" i="17"/>
  <c r="O249" i="17"/>
  <c r="O248" i="17"/>
  <c r="O247" i="17"/>
  <c r="O246" i="17"/>
  <c r="O245" i="17"/>
  <c r="O244" i="17"/>
  <c r="O243" i="17"/>
  <c r="O242" i="17"/>
  <c r="O241" i="17"/>
  <c r="O240" i="17"/>
  <c r="O239" i="17"/>
  <c r="O238" i="17"/>
  <c r="O237" i="17"/>
  <c r="O236" i="17"/>
  <c r="O235" i="17"/>
  <c r="O234" i="17"/>
  <c r="O233" i="17"/>
  <c r="O232" i="17"/>
  <c r="O231" i="17"/>
  <c r="O230" i="17"/>
  <c r="O228" i="17"/>
  <c r="O227" i="17"/>
  <c r="O226" i="17"/>
  <c r="O225" i="17"/>
  <c r="O224" i="17"/>
  <c r="O223" i="17"/>
  <c r="O222" i="17"/>
  <c r="O221" i="17"/>
  <c r="O220" i="17"/>
  <c r="O219" i="17"/>
  <c r="O218" i="17"/>
  <c r="O217" i="17"/>
  <c r="O216" i="17"/>
  <c r="O215" i="17"/>
  <c r="O214" i="17"/>
  <c r="O213" i="17"/>
  <c r="O212" i="17"/>
  <c r="O211" i="17"/>
  <c r="O210" i="17"/>
  <c r="O209" i="17"/>
  <c r="O208" i="17"/>
  <c r="O207" i="17"/>
  <c r="O206" i="17"/>
  <c r="O205" i="17"/>
  <c r="O204" i="17"/>
  <c r="O203" i="17"/>
  <c r="O202" i="17"/>
  <c r="O201" i="17"/>
  <c r="O200" i="17"/>
  <c r="O199" i="17"/>
  <c r="O198" i="17"/>
  <c r="O197" i="17"/>
  <c r="O196" i="17"/>
  <c r="O195" i="17"/>
  <c r="O194" i="17"/>
  <c r="O193" i="17"/>
  <c r="O192" i="17"/>
  <c r="O191" i="17"/>
  <c r="O190" i="17"/>
  <c r="O187" i="17"/>
  <c r="O186" i="17"/>
  <c r="O188" i="17"/>
  <c r="O185" i="17"/>
  <c r="O184" i="17"/>
  <c r="O183" i="17"/>
  <c r="O182" i="17"/>
  <c r="O181" i="17"/>
  <c r="O95" i="17"/>
  <c r="O97" i="17"/>
  <c r="O180" i="17"/>
  <c r="O179" i="17"/>
  <c r="O178" i="17"/>
  <c r="O177" i="17"/>
  <c r="O176" i="17"/>
  <c r="O175" i="17"/>
  <c r="O174" i="17"/>
  <c r="O173" i="17"/>
  <c r="O172" i="17"/>
  <c r="O171" i="17"/>
  <c r="O170" i="17"/>
  <c r="O169" i="17"/>
  <c r="O168" i="17"/>
  <c r="O167" i="17"/>
  <c r="O166" i="17"/>
  <c r="O165" i="17"/>
  <c r="O164" i="17"/>
  <c r="O163" i="17"/>
  <c r="O162" i="17"/>
  <c r="O161" i="17"/>
  <c r="O160" i="17"/>
  <c r="O159" i="17"/>
  <c r="O158" i="17"/>
  <c r="O157" i="17"/>
  <c r="O156" i="17"/>
  <c r="O155" i="17"/>
  <c r="O154" i="17"/>
  <c r="O153" i="17"/>
  <c r="O152" i="17"/>
  <c r="O151" i="17"/>
  <c r="O150" i="17"/>
  <c r="O148" i="17"/>
  <c r="O147" i="17"/>
  <c r="O146" i="17"/>
  <c r="O145" i="17"/>
  <c r="O144" i="17"/>
  <c r="O143" i="17"/>
  <c r="O142" i="17"/>
  <c r="O141" i="17"/>
  <c r="O131" i="17"/>
  <c r="O130" i="17"/>
  <c r="O129" i="17"/>
  <c r="O3" i="17"/>
  <c r="O4" i="17"/>
  <c r="O5" i="17"/>
  <c r="O6" i="17"/>
  <c r="O7" i="17"/>
  <c r="O8" i="17"/>
  <c r="O9" i="17"/>
  <c r="O10" i="17"/>
  <c r="O11" i="17"/>
  <c r="O12" i="17"/>
  <c r="O13" i="17"/>
  <c r="O14" i="17"/>
  <c r="O15" i="17"/>
  <c r="O16" i="17"/>
  <c r="O17" i="17"/>
  <c r="O18" i="17"/>
  <c r="O19" i="17"/>
  <c r="O20" i="17"/>
  <c r="O21" i="17"/>
  <c r="O22" i="17"/>
  <c r="O23"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70" i="17"/>
  <c r="O71" i="17"/>
  <c r="O72" i="17"/>
  <c r="O73" i="17"/>
  <c r="O74" i="17"/>
  <c r="O75" i="17"/>
  <c r="O76" i="17"/>
  <c r="O77" i="17"/>
  <c r="O78" i="17"/>
  <c r="O79" i="17"/>
  <c r="O80" i="17"/>
  <c r="O81" i="17"/>
  <c r="O82" i="17"/>
  <c r="O83" i="17"/>
  <c r="O84" i="17"/>
  <c r="O86" i="17"/>
  <c r="O87" i="17"/>
  <c r="O88" i="17"/>
  <c r="O89" i="17"/>
  <c r="O90" i="17"/>
  <c r="O91" i="17"/>
  <c r="O92" i="17"/>
  <c r="O93" i="17"/>
  <c r="O94"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33" i="17"/>
  <c r="O134" i="17"/>
  <c r="O135" i="17"/>
  <c r="O136" i="17"/>
  <c r="O137" i="17"/>
  <c r="O138" i="17"/>
  <c r="O139" i="17"/>
  <c r="O140" i="17"/>
  <c r="O2" i="17"/>
  <c r="O367" i="17"/>
  <c r="O368" i="17"/>
  <c r="O369" i="17"/>
  <c r="O370" i="17"/>
  <c r="O371" i="17"/>
  <c r="O372" i="17"/>
  <c r="O373" i="17"/>
  <c r="O374" i="17"/>
  <c r="O375" i="17"/>
  <c r="O376" i="17"/>
  <c r="O377" i="17"/>
  <c r="O378" i="17"/>
  <c r="O379" i="17"/>
  <c r="O380" i="17"/>
  <c r="O381" i="17"/>
  <c r="O382" i="17"/>
  <c r="O383" i="17"/>
  <c r="O384" i="17"/>
  <c r="O385" i="17"/>
  <c r="O386" i="17"/>
  <c r="O387" i="17"/>
  <c r="O388" i="17"/>
  <c r="O389" i="17"/>
  <c r="O390" i="17"/>
  <c r="O391" i="17"/>
  <c r="O392" i="17"/>
  <c r="O393" i="17"/>
  <c r="O394" i="17"/>
  <c r="O395" i="17"/>
  <c r="O396" i="17"/>
  <c r="O397" i="17"/>
  <c r="O398"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tc={24EE2F2F-DB27-493B-8F16-8575E6B00766}</author>
    <author>tc={E474DB8D-C8B7-4EAD-989A-4E9D870BC8BE}</author>
    <author>tc={EAE8340F-0BDE-4747-A2BD-9195DB604308}</author>
    <author>tc={DDB4FDCF-631F-4940-9308-AC7311D7FF9D}</author>
  </authors>
  <commentList>
    <comment ref="F38" authorId="0" shapeId="0" xr:uid="{24EE2F2F-DB27-493B-8F16-8575E6B00766}">
      <text>
        <t>[Comentario encadenado]
Su versión de Excel le permite leer este comentario encadenado; sin embargo, las ediciones que se apliquen se quitarán si el archivo se abre en una versión más reciente de Excel. Más información: https://go.microsoft.com/fwlink/?linkid=870924
Comentario:
    APOYA SDSN</t>
      </text>
    </comment>
    <comment ref="C176" authorId="1" shapeId="0" xr:uid="{E474DB8D-C8B7-4EAD-989A-4E9D870BC8BE}">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t>
      </text>
    </comment>
    <comment ref="H248" authorId="2" shapeId="0" xr:uid="{EAE8340F-0BDE-4747-A2BD-9195DB604308}">
      <text>
        <t>[Comentario encadenado]
Su versión de Excel le permite leer este comentario encadenado; sin embargo, las ediciones que se apliquen se quitarán si el archivo se abre en una versión más reciente de Excel. Más información: https://go.microsoft.com/fwlink/?linkid=870924
Comentario:
    SOLICITAR CAMBIO DE FECHA DE COBERTURA AL 14/12/2025</t>
      </text>
    </comment>
    <comment ref="H249" authorId="3" shapeId="0" xr:uid="{DDB4FDCF-631F-4940-9308-AC7311D7FF9D}">
      <text>
        <t>[Comentario encadenado]
Su versión de Excel le permite leer este comentario encadenado; sin embargo, las ediciones que se apliquen se quitarán si el archivo se abre en una versión más reciente de Excel. Más información: https://go.microsoft.com/fwlink/?linkid=870924
Comentario:
    SOLICITAR CAMBIO DE FECHA DE COBERTURA AL 14/12/2025</t>
      </text>
    </comment>
  </commentList>
</comments>
</file>

<file path=xl/sharedStrings.xml><?xml version="1.0" encoding="utf-8"?>
<sst xmlns="http://schemas.openxmlformats.org/spreadsheetml/2006/main" count="2608" uniqueCount="1263">
  <si>
    <t>DIRECCIÓN EJECUTIVA</t>
  </si>
  <si>
    <t>BACHILLER</t>
  </si>
  <si>
    <t>F</t>
  </si>
  <si>
    <t>I</t>
  </si>
  <si>
    <t>FINALIZADO</t>
  </si>
  <si>
    <t>TERMINADO ANTICIPADAMENTE POR MUTUO ACUERDO</t>
  </si>
  <si>
    <t>BARRANCABERMEJA</t>
  </si>
  <si>
    <t>SECRETARÍA GENERAL</t>
  </si>
  <si>
    <t xml:space="preserve">TÉCNICO </t>
  </si>
  <si>
    <t>M</t>
  </si>
  <si>
    <t>IV</t>
  </si>
  <si>
    <t>EN EJECUCIÓN</t>
  </si>
  <si>
    <t>TERMINADO ANTICIPAMENTE UNILATERALMENTE</t>
  </si>
  <si>
    <t>BARRANQUILLA</t>
  </si>
  <si>
    <t>OFICINA ASESORA DE PLANEACIÓN</t>
  </si>
  <si>
    <t>TECNÓLOGO</t>
  </si>
  <si>
    <t>CEDIDO</t>
  </si>
  <si>
    <t>BOGOTÁ</t>
  </si>
  <si>
    <t xml:space="preserve">OFICINA ASESORA JURÍDICA </t>
  </si>
  <si>
    <t>PROFESIONAL</t>
  </si>
  <si>
    <t>PRÓRROGADO</t>
  </si>
  <si>
    <t>HONDA</t>
  </si>
  <si>
    <t>OFICINA CONTROL INTERNO</t>
  </si>
  <si>
    <t>ESPECIALISTA</t>
  </si>
  <si>
    <t>RENOVADO</t>
  </si>
  <si>
    <t>MANGANGUÉ</t>
  </si>
  <si>
    <t>OFICINA GESTIÓN Y ENLACE</t>
  </si>
  <si>
    <t>MAGÍSTER</t>
  </si>
  <si>
    <t>NEIVA</t>
  </si>
  <si>
    <t>SUBDIRECCIÓN DESARROLLO SOSTENIBLE Y NAVEGACIÓN</t>
  </si>
  <si>
    <t>DOCTOR</t>
  </si>
  <si>
    <t>SUBDIRECCIÓN GESTIÓN COMERCIAL</t>
  </si>
  <si>
    <t>SECCIONAL BARRANQUILLA</t>
  </si>
  <si>
    <t>No. DOCUMENTO DE IDENTIDAD</t>
  </si>
  <si>
    <t>NOMBRES</t>
  </si>
  <si>
    <t>APELLIDOS</t>
  </si>
  <si>
    <t>No. DE CONTRATO</t>
  </si>
  <si>
    <t xml:space="preserve">OBJETO </t>
  </si>
  <si>
    <t>FECHA DE INICIO</t>
  </si>
  <si>
    <t xml:space="preserve">FECHA DE TERMINACIÓN </t>
  </si>
  <si>
    <t xml:space="preserve">VALOR TOTAL </t>
  </si>
  <si>
    <t>PORCENTAJE DE EJECUCION</t>
  </si>
  <si>
    <t>RECURSOS TOTALES DESEMBOLSADOS O PAGADOS</t>
  </si>
  <si>
    <t>RECURSOS PENDIENTES DE EJECUTAR</t>
  </si>
  <si>
    <t>CANTIDAD DE OTROSIES Y ADICIONES REALIZADAS (Y SUS MONTOS)</t>
  </si>
  <si>
    <t>SUPERVISION</t>
  </si>
  <si>
    <t>ESTADO</t>
  </si>
  <si>
    <t>OBSERVACIONES</t>
  </si>
  <si>
    <t>FECHA DE TERMINACIÓN ANTICIPADA
(DD/MM/AAAA)</t>
  </si>
  <si>
    <t>PAOLA ANDREA</t>
  </si>
  <si>
    <t>GARCIA SALON</t>
  </si>
  <si>
    <t>0-001-2025</t>
  </si>
  <si>
    <t>PRESTAR SUS SERVICIOS PROFESIONAL PARA EL FORTALECIMIENTO EN LA DIRECCIÓN EJECUTIVA EN TEMAS TRANSVERSALES CON ENFASIS EN TEMAS
ADMINISTRATIVOS</t>
  </si>
  <si>
    <t>MARIA MARTHA</t>
  </si>
  <si>
    <t>SALAMANCA SANJUANELO</t>
  </si>
  <si>
    <t>0-002-2025</t>
  </si>
  <si>
    <t>PRESTACIÓN DE SERVICIOS PROFESIONALES PARA EL FORTALECIMIENTO INSTITUCIONAL EN LA GESTIÓN EN LOS PROCESOS Y TRÁMITES A CARGO DE LA OFICINA ASESORA JURÍDICA DE CORMAGDALENA</t>
  </si>
  <si>
    <t>MARGARITA MARIA</t>
  </si>
  <si>
    <t>CASAS COTES</t>
  </si>
  <si>
    <t>0-003-2025</t>
  </si>
  <si>
    <t>PRESTACIÓN DE SERVICIOS PROFESIONALES PARA EL FORTALECIMIENTO INSTITUCIONAL EN LA ATENCIÓN A RESPUESTA DE PETICIONES, REQUERIMIENTOS DE ENTES DE CONTROL Y OTROS TEMAS TRANSVERSALES A CARGO DE LA OFICINA ASESORA JURÍDICA</t>
  </si>
  <si>
    <t>LUISA BEATRIZ</t>
  </si>
  <si>
    <t>GALEANO CABRERA</t>
  </si>
  <si>
    <t>0-004-2025</t>
  </si>
  <si>
    <t>PRESTACIÓN DE SERVICIOS PROFESIONALES DE UN ABOGADO PARA EL FORTALECIMIENTO INSTITUCIONAL EN TRAMITES CONTRACTUALES Y OTROS ASUNTOS A CARGO DE LA OFICINA ASESORA JURÍDICA</t>
  </si>
  <si>
    <t>JOSE MIGUEL</t>
  </si>
  <si>
    <t>ALVAREZ MONTERROSA</t>
  </si>
  <si>
    <t>0-005-2025</t>
  </si>
  <si>
    <t>PRESTACIÓN DE SERVICIOS PROFESIONALES PARA EL FORTALECIMIENTO INSTITUCIONAL DE LA OFICINA ASESORA JURÍDICA EN LA GESTIÓN, CONSOLIDACIÓN, PROCESAMIENTO Y MANEJO INTEGRAL DE LA INFORMACIÓN EN LOS TRAMITES Y PROCESOS A SU CARGO Y OTROS TEMAS TRANSVERSALES DE LA ENTIDAD</t>
  </si>
  <si>
    <t>KAREN MARGARITA</t>
  </si>
  <si>
    <t>DURANGO RANGEL</t>
  </si>
  <si>
    <t>0-006-2025</t>
  </si>
  <si>
    <t>PRESTACIÓN DE SERVICIOS PROFESIONALES DE UN ABOGADO ESPECIALIZADO PARA EL FORTALECIMIENTO INSTITUCIONAL DE LA OFICINA ASESORA JURÍDICA EN ASUNTOS CONTRACTUALES Y DEMÁS TRAMITES Y PROCESOS TRANSVERSALES DE LA ENTIDAD</t>
  </si>
  <si>
    <t xml:space="preserve">ANDERSON </t>
  </si>
  <si>
    <t>PLATA JIMENEZ</t>
  </si>
  <si>
    <t>0-007-2025</t>
  </si>
  <si>
    <t>PRESTACION DE SERVICIO PROFESIONALES PARA EL FORTALECIMIENTO INSTITUCIONAL DE LA SECRETARIA GENERAL EN LOS TRAMITES Y PROCESOS QUE SE ENCUENTREN A SU CARGO</t>
  </si>
  <si>
    <t>FERNANDEZ NIEBLES</t>
  </si>
  <si>
    <t>0-008-2025</t>
  </si>
  <si>
    <t>PRESTAR SUS SERVICIOS PROFESIONALES EN TEMAS CONTRACTUALES, ADMINISTRATIVOS Y LOGISTICOS EN LA SECRETARIA GENERAL PARA EL FORTALECIMIENTO DE ESTA DEPENDENCIA</t>
  </si>
  <si>
    <t>LEANDRO JOSE</t>
  </si>
  <si>
    <t>ESTRADA PACHECO</t>
  </si>
  <si>
    <t>0-009-2025</t>
  </si>
  <si>
    <t>PRESTAR SUS SERVICIOS PROFESIONALES PARA EL FORTALECIMIENTO DE LA SECRETARIA GENERAL EN TEMAS TRANSVERSALES EN EL ÁREA DE TESORERIA DE CORMAGDALENA</t>
  </si>
  <si>
    <t xml:space="preserve">MARCO </t>
  </si>
  <si>
    <t>MONTALVO PINEDA</t>
  </si>
  <si>
    <t>0-010-2025</t>
  </si>
  <si>
    <t>PRESTACIÓN DE SERVICIOS PROFESIONALES PARA EL FORTALECIMIENTO INSTITUCIONAL DE LA SECRETARIA GENERAL EN TEMAS CONTABLE Y OTROS TEMAS TRANSVERSALES A SU CARGO</t>
  </si>
  <si>
    <t>OMAR ANTONIO</t>
  </si>
  <si>
    <t>AHUMADA NAVARRO</t>
  </si>
  <si>
    <t>0-011-2025</t>
  </si>
  <si>
    <t>PRESTAR SUS SERVICIOS PROFESIONALES ESPECIALIZADOS DE ASESORIA FINANCIERA Y PRESUPUESTAL PARA EL FORTALECIMIENTO INSTITUCIONAL DE LA SECRETARIA GENERAL EN LOS TRAMITES Y PROCESOS QUE SE ENCUENTREN A SU CARGO</t>
  </si>
  <si>
    <t>VALENTINA ZARICK</t>
  </si>
  <si>
    <t xml:space="preserve"> CUELLAR AMADOR</t>
  </si>
  <si>
    <t>0-012-2025</t>
  </si>
  <si>
    <t>PRESTAR SUS SERVICIOS PROFESIONALES PARA EL FORTALECIMIENTO DE LA SECRETARIA GENERAL EN TEMAS GENERALES</t>
  </si>
  <si>
    <t>EDWIN JOSE</t>
  </si>
  <si>
    <t>LUNA VENECIA</t>
  </si>
  <si>
    <t>0-013-2025</t>
  </si>
  <si>
    <t>PRESTAR SERVICIOS PARA EL FORTALECIMIENTO DEL PROYECTO IMAGEN INSTITUCIONAL EN EL AREA DE COMUNICACIONES</t>
  </si>
  <si>
    <t>N/A</t>
  </si>
  <si>
    <t>ELIDA LUCIA</t>
  </si>
  <si>
    <t>LLERENA MIRANDA</t>
  </si>
  <si>
    <t>0-014-2025</t>
  </si>
  <si>
    <t>PRESTACIÓN DE SERVICIOS PROFESIONALES EN DESARROLLO DEL PROYECTO DE FORTALECIMIENTO INSTITUCIONAL DE LA CORPORACIÓN AUTONOMA DEL RIO GRANDE DE LA MAGDALENA - CORMAGDALENA PARA TRAMITES ADMINISTRATIVOS, CONTABLES Y FINANCIEROS</t>
  </si>
  <si>
    <t>100%</t>
  </si>
  <si>
    <t>$ 21.000.000</t>
  </si>
  <si>
    <t>0</t>
  </si>
  <si>
    <t>BRENDA MILENA</t>
  </si>
  <si>
    <t>CANTILLO BOCANEGRA</t>
  </si>
  <si>
    <t>0-015-2025</t>
  </si>
  <si>
    <t>PRESTAR LOS SERVICIOS ADMINISTRATIVOS EN DESARROLLO DEL PROYECTO DE FORTALECIMIENTO INSTITUCIONAL</t>
  </si>
  <si>
    <t>YORLYS</t>
  </si>
  <si>
    <t>SANABRIA CORREA</t>
  </si>
  <si>
    <t>0-016-2025</t>
  </si>
  <si>
    <t>PRESTAR SUS SERVICIOS PROFESIONALES EN TEMAS ADMINISTRATIVOS PARA EL FORTALECIMIENTO DE LA SECRETARIA GENERAL</t>
  </si>
  <si>
    <t>ORIANA ANDREA</t>
  </si>
  <si>
    <t>CARBONO DE LA ROSA</t>
  </si>
  <si>
    <t>0-017-2025</t>
  </si>
  <si>
    <t>PRESTAR SUS SERVICIOS PROFESIONALES PARA EL FORTALECIMIENTO EN LA DIRECCIÓN EJECUTIVA COMO COMUNICADORA SOCIAL PARA EL MANEJO DE LA IMAGEN COPORATIVA DE CORMAGDALENA</t>
  </si>
  <si>
    <t>ARNALDO JOSE</t>
  </si>
  <si>
    <t>BARRETO LEZAMA</t>
  </si>
  <si>
    <t>0-018-2025</t>
  </si>
  <si>
    <t>PRESTAR SERVICIOS PROFESIONALES COMO INGENIERO CIVIL EN DESARROLLO DEL PROYECTO FORTALECIMIENTO INSTITUCIONAL</t>
  </si>
  <si>
    <t>MARIA DEL CARMEN</t>
  </si>
  <si>
    <t>GALLO ROJANO</t>
  </si>
  <si>
    <t>0-019-2025</t>
  </si>
  <si>
    <t>PRESTACIÓN DE SERVICIOS PROFESIONALES JURIDICOS PARA EL FORTALECIMIENTO, SEGUIMIENTO Y CONTROL DE LAS ACTIVIDADES DE CORMAGDALENA COMO ENTIDAD DINAMIZADORA DE LA INSTANCIA DE DECISIÓN DE LOS MUNICIPIOS RIBEREÑOS Y DEMAS TEMAS TRANSVERSALES DE LA OFICINA ASESORA DE PLANEACION EN DESARROLLO DEL PROYECTO DE FORTALECIMIENTO INSTITUCIONAL</t>
  </si>
  <si>
    <t>STEFANIA</t>
  </si>
  <si>
    <t>HERNANDEZ MEJIA</t>
  </si>
  <si>
    <t>0-027-2025</t>
  </si>
  <si>
    <t>URUETA LOPEZ</t>
  </si>
  <si>
    <t>0-028-2025</t>
  </si>
  <si>
    <t>PRESTACION DE SERVICIOS PROFESIONALES PARA EL DESARROLLO DE LAS ACTIVIDADES TRANSVERSALES DE LA OFICINA ASESORA DE PLANEACIÒN EN DESARROLLO DEL PROYECTO FORTALECIMIENTO INSTITUCIONAL</t>
  </si>
  <si>
    <t>NIDIA MARÍA</t>
  </si>
  <si>
    <t>BARRETO CRUZ</t>
  </si>
  <si>
    <t>0-021-2025</t>
  </si>
  <si>
    <t>PRESTAR SUS SERVICIOS PROFESIONALES COMO ABOGADO PARA EL FORTALECIMIENTO INSTITUCIONAL DE LA SECRETARIA GENERAL EN LOS TRÁMITES Y PROCESOS A SU CARGO</t>
  </si>
  <si>
    <t>CORPORACION CLUB</t>
  </si>
  <si>
    <t>DE PESCA</t>
  </si>
  <si>
    <t>0-026-2025</t>
  </si>
  <si>
    <t>ARRIENDO CELDAS DE AMARRE DE LAS EMBARCACIONES FLUVIALES ASIGNADAS A LA OFICINA SECCIONAL BARRANQUILLA.</t>
  </si>
  <si>
    <t>56473846</t>
  </si>
  <si>
    <t>2</t>
  </si>
  <si>
    <t>JURISCOL</t>
  </si>
  <si>
    <t>0-029-2025</t>
  </si>
  <si>
    <t>PRESTACIÓN DE SERVICIOS PROFESIONALES EN EL MARCO DEL PROYECTO DE FORTALECIMIENTO INSTITUCIONAL DIRIGIDOS A LA DEFENSA LEGAL, REPRESENTACIÓN JUDICIAL Y PROCEDIMIENTOS ADMINISTRATIVOS DERIVADOS DE LA GESTIÓN DE LA CORPORACIÓN AUTÓNOMA REGIONAL DEL RÍO GRANDE DE LA MAGDALENA CORMAGDALENA</t>
  </si>
  <si>
    <t>|</t>
  </si>
  <si>
    <t>RUDDY</t>
  </si>
  <si>
    <t>RODRIGUEZ ROMERO</t>
  </si>
  <si>
    <t>0-032-2025</t>
  </si>
  <si>
    <t>PRESTAR SUS SERVICIOS DE APOYO A LA GESTIÓN PARA EL FORTALECIMIENTO DE LA SECRETARIA GENERAL EN TEMAS TRANSVERSALES</t>
  </si>
  <si>
    <t>ANGELO IVAN</t>
  </si>
  <si>
    <t>AMEZQUITA DE ALBA</t>
  </si>
  <si>
    <t>0-030-2025</t>
  </si>
  <si>
    <t>PRESTACIÓN DE SERVICIOS DE APOYO A LA GESTIÓN PARA EL FORTALECIMIENTO INSTITUCIONAL OFICINA DE SECCIONAL BARRANQUILLA COMO TÉCNICO EN MANTENIMIENTO Y REPARACIÓN DE COMPUTADORES Y DE APOYO INTEGRAL A LAS ACTIVIDADES DE SOPORTE</t>
  </si>
  <si>
    <t>$15.000.000</t>
  </si>
  <si>
    <t>BLADIMIR JESUS</t>
  </si>
  <si>
    <t>SALCEDO CASTILLA</t>
  </si>
  <si>
    <t>0-033-2025</t>
  </si>
  <si>
    <t>PRESTACION DE SERVICIOS PROFESIONALES DE UN INGENIERO CIVIL EN EL AREA DE RECURSOS HIDRICOS, PARA EL MONITOREO, SEGUIMIENTO Y TOMA DE DECISIONES RELACIONADAS CON EL RIO MAGDALENA, EN EL PROYECTO DE INVESTIGACION , DESARROLLO E INNOVACION</t>
  </si>
  <si>
    <t>$39.000.000</t>
  </si>
  <si>
    <t>NORHA MILENA</t>
  </si>
  <si>
    <t xml:space="preserve"> OVALLE CALDERON</t>
  </si>
  <si>
    <t>0-022-2025</t>
  </si>
  <si>
    <t>PRESTAR SUS SERVICIOS PROFESIONALES EN LA SECRETARIA GENERAL EN EL ÁREA DE TESORERIA PARA EL FORTALECIMIENTO DE ESTA DEPENDENCIA</t>
  </si>
  <si>
    <t>RICARDO JOSE</t>
  </si>
  <si>
    <t>PEREZ ALVAREZ</t>
  </si>
  <si>
    <t>0-023-2025</t>
  </si>
  <si>
    <t>PRESTAR SUS SERVICIOS PROFESIONALES PARA FORTALECIMIENTO DE LA SECRETARIA GENERAL EN EL ÁREA DE TESORERIA</t>
  </si>
  <si>
    <t>AIDA NATALIA</t>
  </si>
  <si>
    <t>OSPINA LUNA</t>
  </si>
  <si>
    <t>0-031-2025</t>
  </si>
  <si>
    <t>PRESTACIÓN DE SERVICIOS PROFESIONALES DE ASESORAMIENTO Y APOYO A LA OFICINA ASESORA DE PLANEACIÓN, PARA EL FORTALECIMIENTO DE LA PLANEACIÓN ESTRATEGICA DE LA INSTITUCIÓN Y SEGUIMIENTO AL SISTEMAS INTEGRADOS DE GESTIÓN Y LOS DIFERENTES RIESGOS DE LA CORPORACIÓN</t>
  </si>
  <si>
    <t>MERCY STEFANIA</t>
  </si>
  <si>
    <t>FERNANDEZ HERNANDEZ</t>
  </si>
  <si>
    <t>0-020-2025</t>
  </si>
  <si>
    <t>PRESTACIÓN DE SERVICIOS PROFESIONALES PARA EL DESARROLLO DEL PROYECTO DE FORTALECIMIENTO INSTITUCIONAL EN LA PLANEACION, CONTROL Y SEGUIMIENTO DE LA CONTRATACION</t>
  </si>
  <si>
    <t>JUAN MANUEL</t>
  </si>
  <si>
    <t>RAMOS MARTINEZ</t>
  </si>
  <si>
    <t>0-034-2025</t>
  </si>
  <si>
    <t>PRESTAR SUS SERVICIOS PROFESIONALES PARA EL FORTALECIMIENTO INSTITUCIONAL DE LA SECRETARIA GENERAL EN ASUNTOS DE TALENTO HUMANO Y OTROS TEMA.</t>
  </si>
  <si>
    <t>GLADYS CECILIA</t>
  </si>
  <si>
    <t>HERNANDEZ DURANGO</t>
  </si>
  <si>
    <t>0-035-2025</t>
  </si>
  <si>
    <t>PRESTACIÓN DE SERVICIOS PROFESIONALES PARA EL FORTALECIMIENTO INSTITUCIONAL DE LA GESTIÓN DE LOS PROCESOS DE LA OFICINA ASESORA DE PLANEACIÓN Y PROYECTOS DE LA CORPORACIÓN COMO ENTIDAD</t>
  </si>
  <si>
    <t>YORLEY</t>
  </si>
  <si>
    <t>LOPEZ BARRERA</t>
  </si>
  <si>
    <t>0-025-2025</t>
  </si>
  <si>
    <t>PRESTAR SUS SERVICIOS PROFESIONALES PARA EL FORTALECIMIENTO INSTITUCIONAL DE LA SECRETARIA GENERAL EN EL ÀREA DE TALENTO HUMANO PARA ELABORACIÒN DE NOMINA Y LOS PROCESOS QUE DE ELLA SE DERIVEN.</t>
  </si>
  <si>
    <t>CARLOS ARTURO</t>
  </si>
  <si>
    <t>SARMIENTO ROYERO</t>
  </si>
  <si>
    <t>0-037-2025</t>
  </si>
  <si>
    <t>PRESTAR SERVICIOS PROFESIONALES PARA EL FORTALECIMIENTO INSTITUCIONAL DE LA SECRETARIA GENERAL DE CORMAGDALENA EN EL ÁREA DE SISTEMAS</t>
  </si>
  <si>
    <t>GUZMAN ALBERTO</t>
  </si>
  <si>
    <t>HERRERA ESTRADA</t>
  </si>
  <si>
    <t>0-036-2025</t>
  </si>
  <si>
    <t>PRESTACION DE SERVICIOS DE APOYO COMO CONDUCTOR Y MENSAJERO EN DESARROLLO DEL PROYECTO DE FORTALECIMIENTO INSTITUCIONAL DE LA CORPORACION</t>
  </si>
  <si>
    <t>$ 11.250.000</t>
  </si>
  <si>
    <t>VALENTINA</t>
  </si>
  <si>
    <t>OSPINA LEYTON</t>
  </si>
  <si>
    <t>0-024-2025</t>
  </si>
  <si>
    <t>PRESTACIÓN DE SERVICIOS PROFESIONALES PARA EL DESARROLLO DEL PROYECTO DE FORTALECIMIENTO INSTITUCIONAL PARA LA FORMULACION DE NUEVOS PROYECTOS Y LA GESTION TECNICA Y ADMINISTRATIVA DE CONTRATOS</t>
  </si>
  <si>
    <t>JUAN FELIPE</t>
  </si>
  <si>
    <t>GONZALEZ BEDOYA</t>
  </si>
  <si>
    <t>0-038-2025</t>
  </si>
  <si>
    <t>PRESTACION DE SERVICIOS DE APOYO COMO CONDUCTOR EN DESARROLLO DEL PROYECTO DE FORTALECIMIENTO INSTITUCIONAL DE LA OFICINA DE GESTION Y ENLACE EN ASUNTOS ADMINISTRATIVOS Y LOGISTICOS</t>
  </si>
  <si>
    <t>ALVARO JOSE JUNIOR</t>
  </si>
  <si>
    <t>LINARES TAFURT</t>
  </si>
  <si>
    <t>0-040-2025</t>
  </si>
  <si>
    <t>PRESTACIÓN DE SERVICIOS PROFESIONALES PARA EL FORTALECIMIENTO INSTITUCIONAL DIRIGIDOS AL DESARROLLO DE ACTIVIDADES JURÍDICAS EN TRAMITES CONTRACTUALES, POSTCONTRACTUALES Y DEMÁS ASUNTOS A CARGO DE LA OFICINA ASESORA JURÍDICA</t>
  </si>
  <si>
    <t>$ 15.092.600</t>
  </si>
  <si>
    <t>LUIS EDUARDO</t>
  </si>
  <si>
    <t>MERCADO ASMAR</t>
  </si>
  <si>
    <t>0-042-2025</t>
  </si>
  <si>
    <t>PRESTACION DE SERVICIOS PROFESIONALES EN DESARROLLO DEL PROYECTO
DE IMAGEN INSTITUCIONAL DE LA OFICINA DE GESTION Y ENLACE EN ASUNTOS
ADMINISTRATIVOS Y LOGISTICOS</t>
  </si>
  <si>
    <t>MAYRA LIZETTE</t>
  </si>
  <si>
    <t xml:space="preserve"> ARDILA FUENTES</t>
  </si>
  <si>
    <t>0-043-2025</t>
  </si>
  <si>
    <t>PRESTAR SUS SERVICIOS PROFESIONALES PARA EL
FORTALECIMIENTO DE LA SECRETARÍA GENERAL EN LA GESTIÓN FINANCIERA,
ADMINISTRATIVA Y DE CARTERA</t>
  </si>
  <si>
    <t>cc</t>
  </si>
  <si>
    <t>JUAN DAVID</t>
  </si>
  <si>
    <t>MOSQUERA FONSECA</t>
  </si>
  <si>
    <t>0-044-2025</t>
  </si>
  <si>
    <t>PRESTAR SUS SERVICIOS PROFESIONALES PARA EL FORTALECIMIENTO
INSTITUCIONAL DE LA SECRETARIA GENERAL EN EL DESARROLLO, MANTENIMIENTO, MEJORA
Y USO ADECUADO DE LOS HARDWARE Y SOFTWARE</t>
  </si>
  <si>
    <t>MARIA MERCEDES</t>
  </si>
  <si>
    <t>SARMIENTO MADRID</t>
  </si>
  <si>
    <t>0-045-2025</t>
  </si>
  <si>
    <t>PRESTACIÓN DE SERVICIOS PROFESIONALES ESPECIALIZADO COMO
ABOGADO EN LA SUBDIRECCIÓN GESTIÓN COMERCIAL.</t>
  </si>
  <si>
    <t>MONICA MARCELA</t>
  </si>
  <si>
    <t>MIELES MONTENEGRO</t>
  </si>
  <si>
    <t>0-041-2025</t>
  </si>
  <si>
    <t>PRESTACIÓN DE SERVICIOS PROFESIONALES EN EL PROYECTO DE
FORTALECIMIENTO INSTITUCIONAL EN EL SEGUIMIENTO Y EVALUACIÓN DE LA
GESTIÓN CORPORATIVA</t>
  </si>
  <si>
    <t>$22.500.000</t>
  </si>
  <si>
    <t>ROBERTO CARLOS</t>
  </si>
  <si>
    <t>CARBALLO MASS</t>
  </si>
  <si>
    <t>0-048-2025</t>
  </si>
  <si>
    <t>PRESTAR SUS SERVICIOS PROFESIONALES PARA EL FORTALECIMIENTO INSTITUCIONAL DE LA SECRETARIA GENERAL EN EL SEGUIMIENTO Y SUPERVISIÓN AL MANTENIMIENTO Y CONSERVACIÓN DE LAS SEDES DE CORMAGDALENA</t>
  </si>
  <si>
    <t>HERRERA GIL</t>
  </si>
  <si>
    <t>0-050-2025</t>
  </si>
  <si>
    <t>PRESTACIÓN DE SERVICIOS PROFESIONALES DE UN ABOGADO PARA
BRINDAR ACOMPAÑAMIENTO Y ASESORIA A LA SUBDIRECCIÓN DE GESTIÓN COMERCIAL EN
TEMAS RELACIONADOS CON ACTIVIDADES PORTUARIAS Y NO PORTUARIAS</t>
  </si>
  <si>
    <t>SANDRA VIVIANA</t>
  </si>
  <si>
    <t>GIRALDO MARTINEZ</t>
  </si>
  <si>
    <t>0-047-2025</t>
  </si>
  <si>
    <t>PRESTACIÓN DE SERVICIOS PROFESIONALES DE ASESORIA PARA EL
FORTALECIMIENTO DE LA PLANEACIÓN ESTRATEGICA Y ATENCIÓN A TEMAS TRANSVERSALES
DE LA OFICINA ASESORA DE PLANEACIÓN DE LA CORPORACIÓN</t>
  </si>
  <si>
    <t>LUIS ANGEL</t>
  </si>
  <si>
    <t>CAMACHO CONSUEGRA</t>
  </si>
  <si>
    <t>0-051-2025</t>
  </si>
  <si>
    <t>PRESTAR SERVICIOS PROFESIONALES EN CALIDAD DE ABOGADO EN LA
SUBDIRECCIÓN DE GESTIÓN COMERCIAL, ASUMIENDO ACTIVIDADES DE ENLACE CON LA
OFICINA DE CONTROL INTERNO Y DESARROLLANDO ACTUACIONES DE CARÁCTER
TRANSVERSAL EN LA CORPORACIÓN</t>
  </si>
  <si>
    <t>$13.320.000</t>
  </si>
  <si>
    <t>CAMILO ANDRES</t>
  </si>
  <si>
    <t>PACHECO BOLAÑO</t>
  </si>
  <si>
    <t>0-049-2025</t>
  </si>
  <si>
    <t>PRESTAR SUS SERVICIOS PROFESIONALES PARA EL FORTALECIMIENTO DE LA SECRETARÍA GENERAL EN TEMAS TRANSVERSALES QUE SE GENERAN EN LA DEPENDENCIA</t>
  </si>
  <si>
    <t>JUAN CARLOS</t>
  </si>
  <si>
    <t>OCHOA OBREGON</t>
  </si>
  <si>
    <t>0-055-2025</t>
  </si>
  <si>
    <t>PRESTAR SERVICIOS PROFESIONALES EN EL MARCO DEL PROYECTO DE DESARROLLO PORTUARIO EN TEMAS JURIDICOS EN LA SUBDIRECCIÓN DE GESTIÓN COMERCIAL</t>
  </si>
  <si>
    <t>JESUS LEONARDO</t>
  </si>
  <si>
    <t>BELTRAN AMORTEGUI</t>
  </si>
  <si>
    <t>0-054-2025</t>
  </si>
  <si>
    <t>PRESTACIÓN DE SERVCIOS PARA APOYAR LAS ACTIVIDADES
ADMINITRATIVAS EN EL MARCO DEL PROYECTO DE FORTALECIMIENTO INSTITUCIONAL</t>
  </si>
  <si>
    <t>ANGIE KATHERINE</t>
  </si>
  <si>
    <t>PADILLA LOPEZ</t>
  </si>
  <si>
    <t>0-056-2025</t>
  </si>
  <si>
    <t>PRESTAR SERVICIOS PROFESIONALES EN TEMAS ADMINISTRATIVOS Y
FINANCIEROS ENMARCADAS EN EL PROYECTO DE FORTALECIMIENTO INSTITUCIONAL DE
CORMAGDALENA</t>
  </si>
  <si>
    <t>LIZ CAROLINA</t>
  </si>
  <si>
    <t xml:space="preserve">GULLOSO CAÑAVERAS </t>
  </si>
  <si>
    <t>0-053-2025</t>
  </si>
  <si>
    <t xml:space="preserve"> PRESTACION DE SERVICIOS PROFESIONALES RELACIONADAS CON EL
PROYECTO DE FORTALECIMIENTO INSTITUCIONAL EN TEMAS TRANSVERSALES</t>
  </si>
  <si>
    <t>ERIKA LUCIA</t>
  </si>
  <si>
    <t>ROCHA LUNA</t>
  </si>
  <si>
    <t>0-057-2025</t>
  </si>
  <si>
    <t>PRESTAR SUS SERVICIOS PROFESIONALES DE UN ABOGADO PARA
EL FORTALECIMIENTO DE LA SUBDIRECCIÓN DE GESTIÓN COMERCIAL Y ASUNTOS
TRANSVERSALES DE LA ENTIDAD</t>
  </si>
  <si>
    <t>CLAUDIA PATRICIA</t>
  </si>
  <si>
    <t>TINOCO PADAUI</t>
  </si>
  <si>
    <t>0-062-2025</t>
  </si>
  <si>
    <t>PRESTACIÓN DE SERVICIOS PROFESIONALES A LA SUBDIRECCION DE
GESTION COMERCIAL PARA BRINDAR APOYO EN EL DESARROLLO, PROMOCION Y
ADMINISTRACION DE LOS PROYECTOS COMERCIALES Y ESTRATEGICOS DEL AREA, EN EL
MARCO DE SU MISION DE GESTION DEL SISTEMA PORTUARIO Y EL COMERCIO FLUVIAL EN EL
RIO MAGDALENA.</t>
  </si>
  <si>
    <t>ANGELICA MARIA</t>
  </si>
  <si>
    <t>HODEG DURANGO</t>
  </si>
  <si>
    <t>0-059-2025</t>
  </si>
  <si>
    <t>PRESTACIÓN DE SERVICIOS PROFESIONALES PARA ATENDER TEMAS DE
CARACTER FINANCIERO Y OTROS ASPECTOS TECNICOS DE LA SUBDIRECCION DE GESTION
COMERCIAL</t>
  </si>
  <si>
    <t xml:space="preserve">JULIETA CRISTINA </t>
  </si>
  <si>
    <t>TORRES BARRETO</t>
  </si>
  <si>
    <t>0-058-2025</t>
  </si>
  <si>
    <t>PRESTACION DE SERVICIOS PROFESIONALES PARA BRINDAR APOYO A
LA SUBDIRECCIÓN DE GESTIÓN COMERCIAL EN LOS ASPECTOS TÉCNICOS RELACIONADOS
CON LA ACTIVIDAD PORTUARIA Y OTROS USOS DEL RÍO</t>
  </si>
  <si>
    <t>YENCY KARINA</t>
  </si>
  <si>
    <t>FLOREZ GUTIERREZ</t>
  </si>
  <si>
    <t>0-063-2025</t>
  </si>
  <si>
    <t>PRESTACIÓN DE SERVICIOS PROFESIONALES COMO INGENIERO CIVIL
PRESTANDO APOYO TECNICO EN EL MARCO DEL PROYECTO DE FORTALECIMIENTO.</t>
  </si>
  <si>
    <t>ANDRES FELIPE</t>
  </si>
  <si>
    <t>HERRAN DE LEON</t>
  </si>
  <si>
    <t>0-064-2025</t>
  </si>
  <si>
    <t>PRESTACIÓN DE SERVICIOS PROFESIONALES ESPECIALIZADOS A LA
SUBDIRECCIÓN DE GESTIÓN COMERCIAL EN ASUNTOS RELACIONADOS CON LA ACTIVIDAD
PORTUARIA Y OTROS USOS DEL RIO</t>
  </si>
  <si>
    <t xml:space="preserve">MARIÑO PUENTES </t>
  </si>
  <si>
    <t>0-066-2025</t>
  </si>
  <si>
    <t>PRESTACIÓN DE SERVICIOS PROFESIONALES EN DESARROLLO DEL
PROYECTO DE IMAGEN INSTITUCIONAL DE LA OFICINA DE GESTIÓN Y ENLACE EN ASUNTOS
ADMINISTRATIVOS Y JURÍDICOS</t>
  </si>
  <si>
    <t>YAMIL DONALDO</t>
  </si>
  <si>
    <t>CONEO TAFUR</t>
  </si>
  <si>
    <t>0-067-2025</t>
  </si>
  <si>
    <t>PRESTAR SUS SERVICIOS PROFESIONALES PARA EL FORTALECIMIENTO EN
LA SECRETARÍA GENERAL EN TEMAS TRANSVERSALES RELACIONADOS CON ASUNTOS
CONTABLES</t>
  </si>
  <si>
    <t>KAREN CECILIA</t>
  </si>
  <si>
    <t>VELEZ PRECIADO</t>
  </si>
  <si>
    <t>0-069-2025</t>
  </si>
  <si>
    <t>PRESTAR SUS SERVICIOS PROFESIONALES PARA EL FORTALECIMIENTO
INSTITUCIONAL DE LA SECRETARÍA GENERAL EN ASUNTOS DE TALENTO
HUMANO Y OTROS TEMAS TRANSVERSALES A SU CARGO_x000D_</t>
  </si>
  <si>
    <t>JOSE FERNANDO</t>
  </si>
  <si>
    <t>PEREZ GALVAN</t>
  </si>
  <si>
    <t>0-071-2025</t>
  </si>
  <si>
    <t>PRESTAR SUS SERVICIOS PROFESIONALES PARA FORTALECIMIENTO EN
LA SECRETARÍA GENERAL EN EL ÁREA DE SISTEMAS</t>
  </si>
  <si>
    <t>DANIELA MARIA</t>
  </si>
  <si>
    <t>DURAN DANGOND</t>
  </si>
  <si>
    <t>0-068-2025</t>
  </si>
  <si>
    <t>PRESTAR SERVICIOS PROFESIONALES COMO COMUNICADORA SOCIAL Y
PERIODISTA A LA OFICINA DE COMUNICACIONES, BRINDANDO APOYO EN LA FORMULACIÓN DE
ESTRATEGIAS EN DESARROLLO DEL PROYECTO DE IMAGEN INSTITUCIONAL Y EL
POSICIONAMIENTO DE CORMGDALENA, A TRAVÉS DE LA PLANIFICACIÓN Y DIVULGACIÓN DE
MENSAJES Y EVENTOS INSTITUCIONALES, EN CUMPLIMIENTO DEL PLAN ESTRATÉGICO DE
COMUNICACIONES</t>
  </si>
  <si>
    <t>ABRAHAM FARUK</t>
  </si>
  <si>
    <t>SABAGH TORRES</t>
  </si>
  <si>
    <t>0-065-2025</t>
  </si>
  <si>
    <t>PRESTACIÓN DE SERVICIOS PROFESIONALES EN LA EJECUCIÓN Y
SEGUIMIENTO DE LAS ACTIVIDADES RELACIONADAS AL DESARROLLO DEL FORTALECIMIENTO
INSTITUCIONAL.</t>
  </si>
  <si>
    <t xml:space="preserve">WILLIAM RAFAEL </t>
  </si>
  <si>
    <t>RODRÍGUEZ GARCÍA</t>
  </si>
  <si>
    <t>0-070-2025</t>
  </si>
  <si>
    <t>PRESTACIÓN DE SERVICIOS PROFESIONALES BRINDADO APOYO TECNICO
CON EL FIN DE FORTALECER LA ESTRUCTURACIÓN, EJECUCIÓN Y SEGUIMIENTO DEL PROYECTO
DE FORTALECIMIENTO INSTITUCIONAL</t>
  </si>
  <si>
    <t>CARMEN EDILIA</t>
  </si>
  <si>
    <t>VELANDIA CUADRO</t>
  </si>
  <si>
    <t>0-073-2025</t>
  </si>
  <si>
    <t>PRESTACIÓN DE SERVICIOS PROFESIONALES EN TEMAS
ADMINISTRATIVOS CON RELACIÓN A LOS PROYECTOS QUE ESTÁN A CARGO DEL PROYECTO
DE FORTALECIMIENTO INSTITUCIONAL</t>
  </si>
  <si>
    <t>ECOSISTEMA LEGAL</t>
  </si>
  <si>
    <t>0-074-2025</t>
  </si>
  <si>
    <t>PRESTACIÓN DE SERVICIOS PROFESIONALES JURÍDICOS PARA EL DESARROLLO DEL PROYECTO DE INVESTIGACIÓN, DESARROLLO E INNOVACIÓN EN LA GESTIÓN, ASESORÍA Y RESPUESTA DE REQUERIMIENTOS LEGALES Y ATENCIÓN DE PQRS</t>
  </si>
  <si>
    <t>13/06/2025</t>
  </si>
  <si>
    <t>JUAN NICOLÁS</t>
  </si>
  <si>
    <t>MANRIQUE RUDAS</t>
  </si>
  <si>
    <t>0-072-2025</t>
  </si>
  <si>
    <t>PRESTAR SUS SERVICIOS PROFESIONALES EN TEMAS ADMINISTRATIVOS
PARA EL PROYECTO DE FORTALECIMIENTO INSTITUCIONAL DE LA CORPORACIÓN</t>
  </si>
  <si>
    <t xml:space="preserve"> RAMIRO ANTONIO</t>
  </si>
  <si>
    <t xml:space="preserve"> MARTINEZ ROMERO</t>
  </si>
  <si>
    <t>0-060-2025</t>
  </si>
  <si>
    <t>PRESTACIÓN DE SERVICIOS EN TEMAS JURIDICOS PARA EL
SEGUIMIENTO Y EJECUCIÓN DEL PROYECTO DE DESARROLLO PORTUARIO EN LA
SUBDIRECCIÓN DE GESTIÓN COMERCIAL CORMAGDALENA</t>
  </si>
  <si>
    <t>XIMENA</t>
  </si>
  <si>
    <t>GALINDO LOZADA</t>
  </si>
  <si>
    <t>0-075-2025</t>
  </si>
  <si>
    <t>PRESTACIÓN DE SERVICIOS PROFESIONALES PARA LA GESTIÓN SOCIAL
EN EL PROYECTO DE FORTALECIMIENTO INSTITUCIONAL DE CORMAGDALENA</t>
  </si>
  <si>
    <t>ANGELA VIVIANA</t>
  </si>
  <si>
    <t>GONZALEZ DUQUE</t>
  </si>
  <si>
    <t>0-076-2025</t>
  </si>
  <si>
    <t>PRESTACION DE SERVICIOS DE APOYO A LA GESTION Y SEGUIMIENTO
DE PROCESOS DENTRO DEL PROYECTO DE FORTALECIMIENTO INSTITUCIONAL DE
CORMAGDALENA.”</t>
  </si>
  <si>
    <t>MARIA JOSE</t>
  </si>
  <si>
    <t>MARTINEZ AREVALO</t>
  </si>
  <si>
    <t>0-061-2025</t>
  </si>
  <si>
    <t>PRESTACION DE SERVICIOS PROFESIONALES PARA EL SEGUIMIENTO Y
ACTUALIZACION DE LOS CANALES DE COMUNICACIÓN DE CORMAGDALENA DENTRO DEL
PROYECTO DE IMAGEN INSTITUCIONA</t>
  </si>
  <si>
    <t>$ 15.000.000</t>
  </si>
  <si>
    <t>MOTTA GUTIERREZ</t>
  </si>
  <si>
    <t>0-079-2025</t>
  </si>
  <si>
    <t>PRESTAR SUS SERVICIOS PROFESIONALES COMO INGENIERO DE
SISTEMAS PARA EL FORTALECIMIENTO INSTITUCIONAL DE LA SECRETARÍA GENERAL DE LA
ENTIDAD</t>
  </si>
  <si>
    <t>DANIELA MARCELA</t>
  </si>
  <si>
    <t>GARCIA ALTAMAR</t>
  </si>
  <si>
    <t>0-077-2025</t>
  </si>
  <si>
    <t>PRESTAR SUS SERVICIOS PROFESIONALES PARA EL FORTALECIMIENTO EN LA SECRETARÍA GENERAL EN EL AREA DE TALENTO HUMANO PARA DESARROLLO DE PROGRAMAS</t>
  </si>
  <si>
    <t>DALIS CAROLINA</t>
  </si>
  <si>
    <t>ORTEGON IZQUIERDO</t>
  </si>
  <si>
    <t>0-080-2025</t>
  </si>
  <si>
    <t>PRESTACIÓN DE SERVICIOS PROFESIONALES REALIZANDO
ACTIVIDADES DE TIPO JURIDICO EN LA SUBDIRECCIÓN DE GESTIÓN COMERCIAL</t>
  </si>
  <si>
    <t>JORGE RAFAEL</t>
  </si>
  <si>
    <t>ALVAREZ MOVILLA</t>
  </si>
  <si>
    <t>0-081-2025</t>
  </si>
  <si>
    <t>PRESTACIÓN DE SERVICIOS PROFESIONALES A LA SUBDIRECCIÓN DE
GESTIÓN COMERCIAL EN EL MARCO DEL PROYECTO DE ACTIVIDAD Y DESARROLLO
PORTUARIO, APOYANDO EN EL SEGUIMIENTO DEL COMPONENTE DE CARGA Y DEMÁS
ASUNTOS RELACIONADOS CON LAS ACTIVIDADES PROPIAS DEL ÁREA</t>
  </si>
  <si>
    <t>ARRIETA BARRETO</t>
  </si>
  <si>
    <t>0-084-2025</t>
  </si>
  <si>
    <t>PRESTACIÓN DE SERVICIOS PROFESIONALES PARA LA EJECUCIÓN DE
ACTIVIDADES DE INVESTIGACIÓN Y DE ANÁLISIS HIDRÁULICO, GEOGRÁFICO Y AMBIENTAL DEL
RIO MAGDALENA EN DESARROLLO DEL PROYECTO DE INVESTIGACION, DESARROLLO E
INNOVACION DE CORMAGDALENA</t>
  </si>
  <si>
    <t>$ 15.750.000</t>
  </si>
  <si>
    <t>JAIME ANDRES</t>
  </si>
  <si>
    <t>OCHOA CASTAÑEDA</t>
  </si>
  <si>
    <t>0-078-2025</t>
  </si>
  <si>
    <t>PRESTACIÓN DE SERVICIOS PROFESIONALES EN DESARROLLO DEL
PROYECTO DE FORTALECIMIENTO INSTITUCIONAL EN SISTEMATIZACIÓN Y PROCESAMIENTO
DE DATOS</t>
  </si>
  <si>
    <t>JOHANNA PAOLA</t>
  </si>
  <si>
    <t>ECHEVERRY HERNÁNDEZ_x000D_</t>
  </si>
  <si>
    <t>0-085-2025</t>
  </si>
  <si>
    <t>PRESTACIÓN DE SERVICIOS PROFESIONALES PARA EL MANEJO DE
SISTEMAS DE INFORMACIÓN GEOGRÁFICA ORIENTADOS AL ESTUDIO DE LAS CONDICIONES
FÍSICAS Y TERRITORIALES DEL RIO MAGDALENA EN DESARROLLO DEL PROYECTO DE
INVESTIGACIÓN, DESARROLLO E INNOVACIÓN DE CORMAGDALENA.</t>
  </si>
  <si>
    <t>$ 24.000.000</t>
  </si>
  <si>
    <t>CARLOS MANUEL</t>
  </si>
  <si>
    <t>JULIO MORALES</t>
  </si>
  <si>
    <t>0-086-2025</t>
  </si>
  <si>
    <t>PRESTAR SERVICIOS PROFESIONALES A LA SUBDIRECCIÓN DE GESTIÓN
COMERCIAL EN EL MARCO DEL PROYECTO DEL DESARROLLO PORTUARIO, EN ASUNTOS DE
COBRO COACTIVO, SANCIONATORIOS, Y DEMÁS TRAMITES DERIVADOS DE LA GESTIÓN DE LA
CORPORACIÓN AUTÓNOMA REGIONAL DEL RÍO GRANDE DE LA MAGDALENA -
CORMAGDALENA</t>
  </si>
  <si>
    <t xml:space="preserve">ISABELLA </t>
  </si>
  <si>
    <t>RICARDO BENITO REVOLLO</t>
  </si>
  <si>
    <t>0-088-2025</t>
  </si>
  <si>
    <t xml:space="preserve">	PRESTAR SUS SERVICIOS PROFESIONALES PARA EL FORTALECIMIENTO DE LA IMAGEN INSTITUCIONAL EN PROGRAMAS DE GESTIÓN Y ENLACE EN MATERIA DE COMUNICACIONES.</t>
  </si>
  <si>
    <t>KARINA PAOLA</t>
  </si>
  <si>
    <t>APONTE GARCIA</t>
  </si>
  <si>
    <t>0-089-2025</t>
  </si>
  <si>
    <t>PRESTACION DE SERVICIOS PROFESIONALES COMO TRABAJADORA
SOCIAL EN EL CUMPLIMIENTO DE LOS PROCESOS DE DESARROLLO DEL TALENTO HUMANO
EN LA SECRETARIA GENERAL - ÀREA TALENTO HUMANO</t>
  </si>
  <si>
    <t>RS GROUP</t>
  </si>
  <si>
    <t>0-090-2025</t>
  </si>
  <si>
    <t xml:space="preserve">	PRESTACIÓN DE SERVICIOS PROFESIONALES EN EL MARCO DEL PROYECTO DEL DESARROLLO PORTUARIO EN MATERIA DE CONTRATACIÓN ESTATAL, COBRO COACTIVO, DISCIPLINARIO, ASUNTOS AMBIENTALES, ACTIVIDADES PORTUARIAS Y NO PORTUARIAS Y DEMÁS TRÁMITES DERIVADOS DE LA GESTIÓN DE LA CORPORACIÓN AUTÓNOMA REGIONAL DEL RÍO GRANDE DE LA MAGDALENA - CORMAGDALENA</t>
  </si>
  <si>
    <t xml:space="preserve">25/06/2025 </t>
  </si>
  <si>
    <t>100</t>
  </si>
  <si>
    <t>GERMÁN ALBERTO</t>
  </si>
  <si>
    <t>ORTEGA</t>
  </si>
  <si>
    <t>0-092-2025</t>
  </si>
  <si>
    <t>PRESTACION DE SERVICIOS PROFESIONALES PARA LA RECOPILACIÓN Y
ANALISIS DE INFORMACION PARA ESTUDIOS HIDRAULICOS EN DESARROLLO DEL PROYECTO
INVESTIGACIÓN, DESARROLLO E INNOVACIÓN</t>
  </si>
  <si>
    <t>$ 36.000.000</t>
  </si>
  <si>
    <t xml:space="preserve">SANDRA </t>
  </si>
  <si>
    <t>EBRAT ZUÑIGA</t>
  </si>
  <si>
    <t>0-087-2025</t>
  </si>
  <si>
    <t>PRESTACIÓN DE SERVICIOS PROFESIONALES ESPECIALIZADOS DE
ABOGADO PARA FORTALECIMIENTO DE LA ENTIDAD EN ASUNTOS DE ACTIVIDADES
PORTUARIAS Y NO PORTUARIAS Y DEMÁS TEMAS TRANSVERSALES DE LA ENTIDAD</t>
  </si>
  <si>
    <t>O</t>
  </si>
  <si>
    <t>LAURA MARCELA</t>
  </si>
  <si>
    <t>ARANGO EGUIS</t>
  </si>
  <si>
    <t>0-093-2025</t>
  </si>
  <si>
    <t>PRESTACIÓN DE SERVICIOS PROFESIONALES PARA EL DESARROLLO DEL
PROYECTO DE INVESTIGACION, DESARROLLO E INNOVACION EN LA GESTION DE
NECESIDADES Y ATENCION DE REQUERIMIENTOS DE ENTIDADES Y AUTORIDADES DEL ORDEN
NACIONAL Y REGIONAL</t>
  </si>
  <si>
    <t>ALEXANDER</t>
  </si>
  <si>
    <t>ALVARADO PATERNINA</t>
  </si>
  <si>
    <t>0-097-2025</t>
  </si>
  <si>
    <t>PRESTACIÓN DE SERVICIOS PROFESIONALES PARA EL
FORTALECIMIENTO INSTITUCIONAL DE LA OFICINA ASESORA DE PLANEACIÓN EN LA GESTIÓN,
FORMULACIÓN, SEGUIMIENTO Y CONTROL DE LOS PROYECTOS DE INVERSIÓN Y TEMAS
FINANCIEROS</t>
  </si>
  <si>
    <t>ERICK ALFONSO</t>
  </si>
  <si>
    <t>TORRES CHACON</t>
  </si>
  <si>
    <t>0-098-2025</t>
  </si>
  <si>
    <t>PRESTACIÓN DE SERVICIOS PROFESIONALES PARA APOYAR EN LOS
PROCESOS Y PROYECTOS QUE LLEVE LA CORPORACIÓN EN EL PROYECTO DE
FORTALECIMIENTO INSTITUCIONAL</t>
  </si>
  <si>
    <t>CAMILA MARCELA</t>
  </si>
  <si>
    <t>GONZALEZ GALINDO</t>
  </si>
  <si>
    <t>0-096-2025</t>
  </si>
  <si>
    <t>PRESTAR SERVICIOS PROFESIONALES A LA SUBDIRECCIÓN DE GESTIÓN
COMERCIAL EN EL MARCO DEL PROYECTO DEL DESARROLLO PORTUARIO, EN LA ATENCIÓN
A RESPUESTA DE PETICIONES, REQUERIMIENTOS DE ENTES DE CONTROL Y DEMÁS TRAMITES
DERIVADOS DE LA GESTIÓN DE LA CORPORACIÓN AUTÓNOMA REGIONAL DEL RÍO GRANDE
DE LA MAGDALENA - CORMAGDALENA</t>
  </si>
  <si>
    <t>$533.333.33</t>
  </si>
  <si>
    <t>JIMENEZ FERNANDEZ</t>
  </si>
  <si>
    <t>0-091-2025</t>
  </si>
  <si>
    <t>PRESTACIÓN DE SERVICIOS PROFESIONALES A LA OFICINA ASESORA DE
PLANEACIÓN EN LO RELACIONADO CON EL ANALISIS FINANCIERO DEL PROCESO
CONTRACTUAL Y DEMAS ACTIVIDADES RELACIONADAS CON EL MISMO EN DESARROLLO DEL
PROYECTO DE FORTALECIMIENTO INSTITUCIONAL</t>
  </si>
  <si>
    <t>KAREN MELISSA</t>
  </si>
  <si>
    <t>CONTRERAS ACUÑA</t>
  </si>
  <si>
    <t>0-101-2025</t>
  </si>
  <si>
    <t>PRESTACIÓN DE SERVICIOS PROFESIONALES EN ADMINISTRACIÓN DE
EMPRESA PARA EL APOYO A LA SUBDIRECCIÓN DE GESTIÓN COMERCIAL EN EL DESARROLLO
DE LAS ACTIVIDADES PORTUARIAS, NO PORTUARIAS Y COMERCIALES</t>
  </si>
  <si>
    <t>22.333.334</t>
  </si>
  <si>
    <t>ALBERTO</t>
  </si>
  <si>
    <t>VILORIA FAJARDO</t>
  </si>
  <si>
    <t>0-099-2025</t>
  </si>
  <si>
    <t>PRESTACIÓN DE SERVICIOS PROFESIONALES DE ASESORIA PARA EL
FORTALECIMIENTO DE LA PLANEACIÓN INSTITUCIONAL Y ATENCIÓN A TEMAS
TRANSVERSALES DE LA OFICINA ASESORA DE PLANEACIÓN DE LA CORPORACIÓN</t>
  </si>
  <si>
    <t>ANA CAROLINA</t>
  </si>
  <si>
    <t>ANGULO ROMERO</t>
  </si>
  <si>
    <t>0-100-2025</t>
  </si>
  <si>
    <t>PRESTACION DE SERVICIOS PROFESIONALES COMO PSICOLOGA EN EL
DESARROLLO DE ACTIVIDADESDEL SGSST</t>
  </si>
  <si>
    <t>MICROSHIF</t>
  </si>
  <si>
    <t>0-103-2025</t>
  </si>
  <si>
    <t xml:space="preserve">	CONTRATAR UN SISTEMA DE INFORMACIÓN INTEGRAL 100% WEB QUE INTEGRE EN UN SOLO ENTORNO LOS MÓDULOS DE GESTIÓN ADMINISTRATIVA, FINANCIERA, DOCUMENTAL, RECURSOS HUMANOS, CONTRATACIÓN Y GESTIÓN DE ACTIVOS, GARANTIZANDO LA CENTRALIZACIÓN, INTEROPERABILIDAD Y EFICIENCIA EN LA GESTIÓN INSTITUCIONAL DE LA CORPORACIÓN AUTÓNOMA REGIONAL DEL RÍO GRANDE DE LA MAGDALENA (CORMAGDALENA)</t>
  </si>
  <si>
    <t>30/06/2026</t>
  </si>
  <si>
    <t>PAULA ANDREA</t>
  </si>
  <si>
    <t>BARROS GOMEZ</t>
  </si>
  <si>
    <t>0-095-2025</t>
  </si>
  <si>
    <t>PRESTACION DE SERVICIOS PROFESIONALES A LA SUBDIRECCIÓN DE
GESTIÓN COMERCIAL EN EL MARCO DEL PROYECTO DEL DESARROLLO PORTUARIO EN
MATERIA DE CONTRATACIÓN ESTATAL, COBRO COACTIVO Y DEMÁS TRAMITES DERIVADOS
DE LA GESTIÓN DE LA CORPORACIÓN AUTÓNOMA REGIONAL DEL RÍO GRANDE DE LA
MAGDALENA CORMAGDALENA</t>
  </si>
  <si>
    <t>RIVERA CASTRO</t>
  </si>
  <si>
    <t>0-104-2025</t>
  </si>
  <si>
    <t>PRESTAR SUS SERVICIOS PROFESIONALES EN TEMAS CONTABLES PARA
FORTALECIMIENTO EN LA SECRETARÍA GENERAL</t>
  </si>
  <si>
    <t>WILLITONG RAFAEL</t>
  </si>
  <si>
    <t>ROMERO ZAMORA</t>
  </si>
  <si>
    <t>0-102-2025</t>
  </si>
  <si>
    <t>PRESTAR LOS SERVICIOS EN LA SUBDIRECCIÓN DE GESTIÓN
COMERCIAL EN LOS PROCESO JURÍDICOS QUE SE ADELANTEN EN LOS TEMAS
RELACIONADOS CON ACTIVIDAD Y DESARROLLO PORTUARIO.</t>
  </si>
  <si>
    <t>1OO%</t>
  </si>
  <si>
    <t>$18.OOO.OOO</t>
  </si>
  <si>
    <t>LEIDY TATIANA</t>
  </si>
  <si>
    <t>MUÑOZ TRUJILLO</t>
  </si>
  <si>
    <t>0-105-2025</t>
  </si>
  <si>
    <t>PRESTAR SUS SERVICIOS PROFESIONALES PARA FORTALECIMIENTO EN
LA SECRETARIA GENERAL EN EL AREA DE TALENTO HUMANO EN TEMAS ADMINISTRATIVOS</t>
  </si>
  <si>
    <t>LUIS ALFONSO</t>
  </si>
  <si>
    <t>ROMERO GAZABON</t>
  </si>
  <si>
    <t>0-106-2025</t>
  </si>
  <si>
    <t>PRESTAR SUS SERVICIOS PROFESIONALES EN LA SECRETARÍA GENERAL
EN EL ÁREA DE SISTEMAS</t>
  </si>
  <si>
    <t>DORAINE DEL CARMEN</t>
  </si>
  <si>
    <t>ACEVEDO ALVAREZ</t>
  </si>
  <si>
    <t>0-108-2025</t>
  </si>
  <si>
    <t>PRESTACION DE SERVICIOS PROFESIONALES PARA EL
FORTALECIMIENTO INSTITUCIONAL, DE LA DIRECCION EJECUTIVA Y DEMAS TEMAS
TRANSVERSALES DE LA CORPORACION AUTONOMA REGIONAL DEL RIO GRANDE DE LA
MAGDALENA-CORMAGDALENA</t>
  </si>
  <si>
    <t>$ 12.000.000</t>
  </si>
  <si>
    <t>MAXIMILIANO</t>
  </si>
  <si>
    <t>GARCIA BAZANTA</t>
  </si>
  <si>
    <t>0-107-2025</t>
  </si>
  <si>
    <t>PRESTACIÓN DE SERVICIOS PROFESIONALES EN DESARROLLO DEL
PROYECTO DE FORTALECIMIENTO INSTITUCIONAL DE LA OFICINA ASESORA DE PLANEACIÓN
EN ENLACE INTERINSTITUCIONAL Y DEMAS TEMAS TRANSVERSALES</t>
  </si>
  <si>
    <t>$21.000.000</t>
  </si>
  <si>
    <t>LIDA CECILIA</t>
  </si>
  <si>
    <t>ROMÁN MARTÍNEZ</t>
  </si>
  <si>
    <t>0-109-2025</t>
  </si>
  <si>
    <t>PRESTACION DE SERVICIOS PROFESIONALES EN EL ÁREA DE TALENTO
HUMANO EN EL DESARROLLO DE LOS PLANES INSTITUCIONALES</t>
  </si>
  <si>
    <t>JORGE LUIS</t>
  </si>
  <si>
    <t>HERNANDEZ ACUÑA</t>
  </si>
  <si>
    <t>0-110-2025</t>
  </si>
  <si>
    <t>PRESTACIÓN DE SERVICIOS PROFESIONALES PARA REALIZAR APOYO EN
EL PROYECTO DE FORTALECIMIENTO INSTITUCIONAL DE CORMAGDALENA EN TEMAS DE
INGENIERIA CIVIL.</t>
  </si>
  <si>
    <t>MOISES ARTURO</t>
  </si>
  <si>
    <t>MURCIA FRANCO</t>
  </si>
  <si>
    <t>0-111-2025</t>
  </si>
  <si>
    <t>PRESTACIÓN DE SERVICIOS PROFESIONALES COMO INGENIERO PARA
EL SEGUIMIENTO Y REALIZACIÓN DE LAS ACTIVIDADES RELACIONADAS CON EL PROYECTO
DE FORTALECIMIENTO INSTITUCIONAL DE CORMAGDALENA</t>
  </si>
  <si>
    <t>OSCAR FERNANDO</t>
  </si>
  <si>
    <t>ESCOBAR LEON</t>
  </si>
  <si>
    <t>0-112-2025</t>
  </si>
  <si>
    <t>PRESTAR SERVICIOS PROFESIONALES COMO INGENIERO CIVIL
ORIENTANDO Y FORTALECIENDO LAS ACTIVIDADES RELATIVAS AL PROYECTO DE
FORTALECIMIENTO INSTITUCIONAL DE CORMAGDALENA</t>
  </si>
  <si>
    <t>0-113-2025</t>
  </si>
  <si>
    <t>PRESTACIÓN DE SERVICIOS PROFESIONALES ESPECIALIZADOS EN
GESTIÓN PÚBLICA PARA EL FORTALECIMIENTO INSTITUCIONAL DE LA DIRECCIÓN EJECUTIVA
EN LOS TRAMITES Y PROCESOS QUE SE ENCUENTREN A SU CARGO.”</t>
  </si>
  <si>
    <t>MEYLER ALFONSO</t>
  </si>
  <si>
    <t>CABRERA GONZALEZ</t>
  </si>
  <si>
    <t>0-114-2025</t>
  </si>
  <si>
    <t>PRESTACIÓN DE SERVICIOS PROFESIONALES EN EL ÁMBITO ADMINISTRATIVO Y CONTABLE PARA LA SUBDIRECCIÓN DE GESTIÓN COMERCIAL, EN EL MARCO DE LAS
ACTIVIDADES Y EL DESARROLLO PORTUARIO RELACIONADOS CON LAS UNIDADES DE NEGOCIO DE LA DEPENDENCIA</t>
  </si>
  <si>
    <t>$27.000.000</t>
  </si>
  <si>
    <t>O%</t>
  </si>
  <si>
    <t>$27.OOO.OOO</t>
  </si>
  <si>
    <t xml:space="preserve">ALBERTO FERNEY </t>
  </si>
  <si>
    <t>GIACOMETTO MARRUGO</t>
  </si>
  <si>
    <t>0-117-2025</t>
  </si>
  <si>
    <t>PRESTACIÓN DE SERVICIOS PROFESIONALES CONTABLE Y FINANZAS PARA EL FORTALECIMIENTO DE LA SUBDIRECCIÓN DE GESTIÓN COMERCIAL DE CORMAGDALENA EN LOS PROCESOS DE ACTIVIDAD PORTUARIA Y NO PORTUARIA</t>
  </si>
  <si>
    <t>92.22%</t>
  </si>
  <si>
    <t>$1.633.333</t>
  </si>
  <si>
    <t xml:space="preserve">MARIA MARTHA </t>
  </si>
  <si>
    <t xml:space="preserve">SALAMANCA SANJUANELO </t>
  </si>
  <si>
    <t>0-001-2-2025</t>
  </si>
  <si>
    <t>PRESTACIÓN DE SERVICIOS PROFESIONALES COMO ABOGADO PARA EL FORTALECIMIENTO INSTITUCIONAL DE CORMAGDALENA</t>
  </si>
  <si>
    <t>OFICINA ASESORRA JURIDICA</t>
  </si>
  <si>
    <t xml:space="preserve">PAULA ANDREA </t>
  </si>
  <si>
    <t>ATENCIO ESTRADA</t>
  </si>
  <si>
    <t>0-003-2-2025</t>
  </si>
  <si>
    <t>PRESTACIÓN DE SERVICIOS PROFESIONALES COMO ABOGADO PARA EL FORTALECIMIENTO INSTITUCIONAL DE LA OFICINA ASESORA JURÍDICA EN EL SEGUIMIENTO DE LOS INDICADORES DE GESTIÓN, REQUERIMIENTOS DE LOS ENTES DE CONTROL Y DEMÁS TRAMITES A CARGO DEL ÁREA</t>
  </si>
  <si>
    <t>0-004-2-2025</t>
  </si>
  <si>
    <t>PRESTAR SUS SERVICIOS PROFESIONALES COMO ABOGADO PARA EL FORTALECIMIENTO INSTITUCIONAL DE OFICINA ASESORA JURÍDICA EN ASUNTOS CONTRACTUALES Y OTROS TEMAS TRANSVERSALES A SU CARGO.</t>
  </si>
  <si>
    <t>0-005-2-2025</t>
  </si>
  <si>
    <t>PRESTACIÓN DE SERVICIOS PROFESIONALES ESPECIALIZADOS PARA EL FORTALECIMIENTO INSTITUCIONAL EN LA GESTIÓN EN LOS PROCESOS Y TRÁMITES A CARGO DE LA OFICINA ASESORA JURÍDICA DE CORMAGDALENA</t>
  </si>
  <si>
    <t>0-006-2-2025</t>
  </si>
  <si>
    <t>PRESTACIÓN DE SERVICIOS PROFESIONALES ESPECIALIZADO PARA EL FORTALECIMIENTO INSTITUCIONAL EN MATERIA DE CONTRATACIÓN ESTATAL Y LA GESTIÓN EN LOS PROCESOS A CARGO DE LA OFICINA ASESORA JURÍDICA</t>
  </si>
  <si>
    <t>0-007-2-2025</t>
  </si>
  <si>
    <t>PRESTACIÓN DE SERVICIOS PROFESIONALES ESPECIALIZADO PARA EL FORTALECIMIENTO INSTITUCIONAL DE LA OFICINA ASESORA JURÍDICA EN ASUNTOS TRANSVERSALES A SU CARGO</t>
  </si>
  <si>
    <t xml:space="preserve">LLERENA MIRANDA </t>
  </si>
  <si>
    <t>0-008-2-2025</t>
  </si>
  <si>
    <t>PRESTACIÓN DE SERVICIOS PROFESIONALES DE LA GESTION ADMINISTRATIVA FINANCIERA Y CONTABLE PARA EL FORTALECIMIENTO INSTITUCIONAL DE LA CORPORACION AUTONOMA DEL RIO GRANDE DE LA MAGDALENA.</t>
  </si>
  <si>
    <t>0-011-2-2025</t>
  </si>
  <si>
    <t>PRESTACIÓN DE SERVICIOS DE APOYO A LA GESTIÓN EN EL DESARROLLO DEL PROYECTO DE LA RECUPERACIÓN DE LA NAVEGACIÓN DE LA SUBDIRECCION DE DESARROLLO SOSTENIBLE Y NAVEGACION</t>
  </si>
  <si>
    <t>0-012-2-2025</t>
  </si>
  <si>
    <t>PRESTAR SERVICIOS PROFESIONALES COMO INGENIERO CIVIL BRINDANDO APOYO TECNICO AL PROYECTO DE RECUPERACION DE LA NAVEGACION DE CORMAGDALENA.</t>
  </si>
  <si>
    <t xml:space="preserve">EDWIN JOSE </t>
  </si>
  <si>
    <t xml:space="preserve">LUNA VENECIA </t>
  </si>
  <si>
    <t>0-014-2-2025</t>
  </si>
  <si>
    <t>PRESTAR SERVICIOS DE APOYO A LA GESTION PARA EL FORTALECIMIENTO DEL PROYECTO DE IMAGEN INSTITUCIONAL.</t>
  </si>
  <si>
    <t>OFICINA ASESORA JURICA</t>
  </si>
  <si>
    <t xml:space="preserve">CARLOS ARTURO </t>
  </si>
  <si>
    <t>0-009-2-2025</t>
  </si>
  <si>
    <t xml:space="preserve">PRESTAR SERVICIOS PROFESIONALES PARA EL FORTALECIMIENTO INSTITUCIONAL DE LA SECRETARIA GENERAL DE CORMAGADALENA EN AREA DE SISTEMAS </t>
  </si>
  <si>
    <t>MARCO</t>
  </si>
  <si>
    <t>0-010-2-2025</t>
  </si>
  <si>
    <t>PRESTACION DE SERVICIOS PROFESIONALES PARA EL FORTALECIMIENTO INSTITUCIONAL DE LA SECRETARIA EN TEMAS CONTABLE Y OTROS TEMAS TRANSVERSALES A SU CARGO.</t>
  </si>
  <si>
    <t>0-015-2-2025</t>
  </si>
  <si>
    <t>MELVA INES</t>
  </si>
  <si>
    <t xml:space="preserve">ROJAS ARCELLA </t>
  </si>
  <si>
    <t>0-016-2-2025</t>
  </si>
  <si>
    <t xml:space="preserve">PRESTAR SUS SERVICIOS PROFESIONALES ESPECIALIZADOS EN EL AREA DE TALENTO HUMANO EN L SECRETARIA GENERAL PARA EL FORTALECIMIENTO DE ESTA DEPENDENCIA  </t>
  </si>
  <si>
    <t xml:space="preserve">FERNANDEZ NIEBLES </t>
  </si>
  <si>
    <t>0-018-2-2025</t>
  </si>
  <si>
    <t>PRESTAR SUS SERVICIOS PROFESIONALES EN TEMAS CONTRACTUALES ADMINISTRATIVOS Y LOGISTICOS EN LA SECRETARIA GENERAL PARA EL FORTALECIMIENTO DE ESTA DEPENDENCIA</t>
  </si>
  <si>
    <t xml:space="preserve">OMAR ANTONIO </t>
  </si>
  <si>
    <t>0-017-2-2025</t>
  </si>
  <si>
    <t xml:space="preserve">PRESTAR SERVICIOS PROFESIONALES ESPECIALIZADOS DE ASESORIA FINANCIERA Y PRESUPUESTAL PARA EL FORTALECIMIENTO INSTITUCIONAL DE LA SECRETARIA GENERAL EN LAS TRAMITES Y PROCESOS QUE SE ENCUENTREN A SU CARGO </t>
  </si>
  <si>
    <t xml:space="preserve">MARIA DEL CARMEN </t>
  </si>
  <si>
    <t xml:space="preserve">GALLO ROJANO </t>
  </si>
  <si>
    <t>0-020-2-2025</t>
  </si>
  <si>
    <t>CONTRATAR SERVICIOS PROFESIONALES JURIDICOS PARA APOYAR LA GESTION DE CORMAGDALENA EN TEMAS RELACIONADOS CON SU ROL COMO ENTIEDAD DINAMIZADORA EN LA INSTANCIA DE DECISION DE LOS MUNICIPIOS RIVEREÑOS Y DEL CANAL DEL DIQUE Y EN LOS PROCESOS LIDERADOS POR LA OFICINA ASESORA DE PLANEACION QUE PERMITEN EL FORTALECIMIENTO INSTITUCIONAL DE CORMAGDALENA</t>
  </si>
  <si>
    <t xml:space="preserve">ALEXANDER </t>
  </si>
  <si>
    <t xml:space="preserve">CASTRO ESTRADA </t>
  </si>
  <si>
    <t>0-013-2-2025</t>
  </si>
  <si>
    <t xml:space="preserve">PRESTACION DE SERVICIOS PROFESIONALES PARA LA GESTION DEL PROYECTO RECUPERACION DE LA NAVEGACION DE CORMAGDALENA </t>
  </si>
  <si>
    <t xml:space="preserve">ARIS LEON </t>
  </si>
  <si>
    <t>HERNANDEZ AGUAS</t>
  </si>
  <si>
    <t>0-022-2-2025</t>
  </si>
  <si>
    <t>PRESTAR SUS SERVICIOS PROFESIONALES EN TEMAS JURÍDICOS PARA EL FORTALECIMIENTO INSTITUCIONAL DE LA SECRETARIA GENERAL.</t>
  </si>
  <si>
    <t>48 AÑOS</t>
  </si>
  <si>
    <t xml:space="preserve"> </t>
  </si>
  <si>
    <t>0-024-2-2025</t>
  </si>
  <si>
    <t>PRESTACIÓN DE SERVICIOS DE APOYO A LA GESTIÓN PARA EL FORTALECIMIENTO INSTITUCIONAL OFICINA DE SECCIONAL BARRANQUILLA COMO TÉCNICO EN MANTENIMIENTO Y REPARACIÓN DE COMPUTADORES Y DE APOYO INTEGRAL A LAS ACTIVIDADES DE SOPORTE.</t>
  </si>
  <si>
    <t>0-023-2-2025</t>
  </si>
  <si>
    <t>0-025-2-2025</t>
  </si>
  <si>
    <t>PRESTACION DE SERVICIOS PROFESIONALES PARA EL FORTALECIMIENTO INSTITUCIONAL DE LA SECRETARIA GENERAL EN LOS TRAMITES Y PROCESOS QUE SE EN CUENTREN A SU CARGO</t>
  </si>
  <si>
    <t xml:space="preserve">JORGE ARMANDO </t>
  </si>
  <si>
    <t>GONZALEZ GARCES</t>
  </si>
  <si>
    <t>0-021-2-2025</t>
  </si>
  <si>
    <t>PRESTAR SUS SERVICIOS PROFESIONALES EN EL AREA CONTABLE DE LA SECRETARIA GENERAL PARA FORTALECIMIENTO DE ESTA DEPENDENCIA.</t>
  </si>
  <si>
    <t>0-031-2-2025</t>
  </si>
  <si>
    <t>PRESTACION DE SERVICIOS DE APOYO COMO CONDUCTOR EN DESARROLLO DEL PROYECTO DE FORTALECIMIENTO INSTITUCIONAL DE LA OFICINA DE GESTION Y ENLACE EN ASUNTOS ADMINISTRATIVOS LOGISTICOS</t>
  </si>
  <si>
    <t>OVALLE CALDERON</t>
  </si>
  <si>
    <t>0-027-2-2025</t>
  </si>
  <si>
    <t>PRESTAR SUS SERVICIOS PROFESIONALES EN LA SECRETARIA GENERAL EN EL AREA DE TESORERIA PARA EL FORTALECIMIENTO DE ESTA DEPENDENCIA</t>
  </si>
  <si>
    <t xml:space="preserve">ALBERTO MARIO </t>
  </si>
  <si>
    <t>BECERRA SAUMET</t>
  </si>
  <si>
    <t>0-026-2-2025</t>
  </si>
  <si>
    <t>PRESTAR SUS SERVICIOS PROFESIONALES DE APOYO JURIDICO A LAS ACTIVIDADES PORTUARIAS Y NO PORTUARIAS Y SEGUIMIENTO A LA GESTION DE LA SUBDIRECCION DE GESTION COMERCIAL DE CORMAGDALENA</t>
  </si>
  <si>
    <t>$24.OOO.OOO</t>
  </si>
  <si>
    <t>0-034-2-2025</t>
  </si>
  <si>
    <t>PRESTACIÓN DE SERVICIOS PROFESIONALES PARA EL FORTALECIMIENTO INSTITUCIONAL DE LA OFICINA ASESORA JURÍDICA EN EL MANEJO INTEGRAL DE LA INFORMACIÓN COMO INSUMO PARA LA ATENCIÓN DE PETICIONES, REQUERIMIENTOS, REPORTE A ENTES DE CONTROL Y CONSOLIDACIÓN DE BASE DE DATOS PARA DESIGNACIÓN DEL RIESGO</t>
  </si>
  <si>
    <t>0-035-2-2025</t>
  </si>
  <si>
    <t>PRESTAR SUS SERVICIOS DE APOYO A LA GESTIÓN PARA EL FORTALECIMIENTO
DE LA SECRETARIA GENERAL EN TEMAS TRANSVERSALES.</t>
  </si>
  <si>
    <t>WILMAR EDUARDO</t>
  </si>
  <si>
    <t>AVILEZ LOSADA</t>
  </si>
  <si>
    <t>0-029-2-2025</t>
  </si>
  <si>
    <t>PRESTAR SERVICIOS PROFESIONALES A LA SUBDIRECCION DE
DESARROLLO SOSTENIBLE Y NAVEGACIÓN CON EL FIN DE FORTALECER LAS ACTIVIDADES Y
PROYECTOS DE NAVEGACIÓN</t>
  </si>
  <si>
    <t>SECCIONAL NEIVA</t>
  </si>
  <si>
    <t>0-033-2-2025</t>
  </si>
  <si>
    <t>PRESTAR SUS SERVICIOS PROFESIONALES PARA FORTALECIMIENTO DE
LA SECRETARIA GENERAL EN EL ÁREA DE TESORERIA</t>
  </si>
  <si>
    <t>0-038-2-2025</t>
  </si>
  <si>
    <t>PRESTAR SUS SERVICIOS PROFESIONALES PARA EL FORTALECIMIENTO
INSTITUCIONAL DE LA SECRETARIA GENERAL DEL PROCESO DE NÓMINA DE LA ENTIDAD Y
OTROS TEMAS TRANSVERSALES</t>
  </si>
  <si>
    <t>0-039-2-2025</t>
  </si>
  <si>
    <t>PRESTACION DE SERVICIOS DE UN INGENIERIO CIVIL QUE EFECTUE
LABORES EN EL AREA DE RECURSOS HIDRICOS Y EN LA TOMA DE DECISIONES RELACIONADAS
CON EL MONITOREO DEL PROYECTO DE INVESTIGACION DESARROLLO E INNOVACION</t>
  </si>
  <si>
    <t xml:space="preserve"> EMIRO JOSE</t>
  </si>
  <si>
    <t>COTERA SEVERICHE</t>
  </si>
  <si>
    <t>0-036-2-2025</t>
  </si>
  <si>
    <t>PRESTACIÓN DE SERVICIO DE APOYO A LA GESTIÓN COMO PILOTO Y
MOTORISTA DE LAS EMBARCACIONES ADSCRITAS A LA CORPORACION AUTONOMA
REGIONAL DEL RIO GRANDE DE LA MAGDALENA DEL PROYECTO DE INVESTIGACION
DESARROLLO E INNOVACION</t>
  </si>
  <si>
    <t>$24.264.500</t>
  </si>
  <si>
    <t>$5.599.500</t>
  </si>
  <si>
    <t>0-019-2-2025</t>
  </si>
  <si>
    <t>PRESTAR SUS SERVICIOS PROFESIONALES PARA EL FORTALECIMIENTO
EN LA DIRECCIÓN EJECUTIVA COMO COMUNICADORA SOCIAL PARA EL MANEJO DE LA
IMAGEN COPORATIVA DE CORMAGDALENA</t>
  </si>
  <si>
    <t>0-037-2-2025</t>
  </si>
  <si>
    <t>PRESTACION DE SERVICIOS PROFESIONALES Y DE ASESORIA PARA EL DESARROLLO
DE LAS ACTIVIDADES TRANSVERSALES DE LA OFICINA ASESORA DE PLANEACIÒN EN
DESARROLLO DEL PROYECTO FORTALECIMIENTO INSTITUCIONAL</t>
  </si>
  <si>
    <t>0-032-2-2025</t>
  </si>
  <si>
    <t>PRESTAR SUS SERVICIOS PROFESIONALES PARA EL FORTALECIMIENTO
DE LA SECRETARÍA GENERAL EN TEMAS TRANSVERSALES EN EL ÁREA DE TESORERÍA DE
CORMAGDALENA.</t>
  </si>
  <si>
    <t>FERNANDO</t>
  </si>
  <si>
    <t>CALERO ACEVEDO</t>
  </si>
  <si>
    <t>0-030-2-2025</t>
  </si>
  <si>
    <t>PRESTACIÓN DE SERVICIOS PROFESIONALES REALIZANDO
ACTIVIDADES DE APOYO EN EL MARCO DE ASPECTOS LEGALES PARA EL PROYECTO
DE LA RECUPERACIÓN DE LA NAVEGACIÓN</t>
  </si>
  <si>
    <t>.</t>
  </si>
  <si>
    <t>38,286,075</t>
  </si>
  <si>
    <t>ANA MARIA</t>
  </si>
  <si>
    <t>BUENDIA PEREZ</t>
  </si>
  <si>
    <t>0-041-2-2025</t>
  </si>
  <si>
    <t>PRESTAR SERVICIOS PROFESIONALES EN TEMAS ADMINISTRATIVOS
PARA EL PROYECTO DE RECUPERACIÓN DE LA NAVEGACIÓN DE CORMAGDALENA</t>
  </si>
  <si>
    <t>0-042-2-2025</t>
  </si>
  <si>
    <t>PRESTACIÓN DE SERVICIOS PROFESIONALES PARA EL FORTALECIMIENTO INSTITUCIONAL DE LA OFICINA ASESORA JURÍDICA EN LA REPRESENTACIÓN JUDICIAL, PROCEDIMIENTOS ADMINISTRATIVOS Y TRAMITES DERIVADOS DE LA GESTIÓN DE LA CORPORACIÓN AUTÓNOMA REGIONAL DEL RÍO GRANDE DE LA MAGDALENA CORMAGDALENA.</t>
  </si>
  <si>
    <t xml:space="preserve"> 0</t>
  </si>
  <si>
    <t>0-043-2-2025</t>
  </si>
  <si>
    <t>PRESTAR SERVICIOS PROFESIONALES PARA BRINDAR EL APOYO EN LA
EJECUCIÓN Y SEGUIMIENTO DE LAS ACTIVIDADES ASOCIADAS AL PROYECTO DE
RECUPERACION DE LA NAVEGACION EN RELACION A TEMAS DE INGENIERIA”.</t>
  </si>
  <si>
    <t>GLADYS ESTHER</t>
  </si>
  <si>
    <t>GARCIA ALMEIDA</t>
  </si>
  <si>
    <t>0-045-2-2025</t>
  </si>
  <si>
    <t>PRESTACIÓN DE SERVICIOS PROFESIONALES ESPECIALIZADOS PARA EL
FORTALECIMIENTO INSTITUCIONAL DE LA OFICINA ASESORA JURÍDICA EN
TRÁMITES ADMINISTRATIVOS QUE SE DERIVEN DE SUGESTIÓN.</t>
  </si>
  <si>
    <t>FIRUS ARTURO</t>
  </si>
  <si>
    <t>AISLANT GIL</t>
  </si>
  <si>
    <t>0-044-2-2025</t>
  </si>
  <si>
    <t>PRESTACIÓN DE SERVICIOS PROFESIONALES PARA APOYAR LAS ACTIVIDADES
ADMINISTRATIVAS Y FINANCIERAS ASOCIADAS AL PROYECTO DE RECUPERACIÓN
DE LA NAVEGACIÓN A CARGO DE LA CORPORACIÓN AUTONOMA REGIONAL DEL
RIO GRANDE DE LA MAGDALENA - CORMAGDALENA</t>
  </si>
  <si>
    <t>LUIS FELIPE</t>
  </si>
  <si>
    <t>DURAN CASTILLEJO</t>
  </si>
  <si>
    <t>0-046-2-2025</t>
  </si>
  <si>
    <t>PRESTACIÓN DE SERVICIOS PROFESIONALES PARA EL
FORTALECIMIENTO DE LA OFICINA ASESORA JURÍDICA EN LOS TRAMITES A SU CARGO</t>
  </si>
  <si>
    <t>ELKIN MAURICIO</t>
  </si>
  <si>
    <t>PEDRAZA DIAZ</t>
  </si>
  <si>
    <t>0-047-2-2025</t>
  </si>
  <si>
    <t>PRESTAR SUS SERVICIOS PROFESIONALES COMO ABOGADO EN LA SECRETARIA GENERAL EN TEMAS TRANSVERSALES.</t>
  </si>
  <si>
    <t>TEOLINDA PATRICIA</t>
  </si>
  <si>
    <t>MONTES CASTRO</t>
  </si>
  <si>
    <t>0-049-2-2025</t>
  </si>
  <si>
    <t>PRESTAR SUS SERVICIOS PROFESIONALES ESPECIALIZADOS EN TEMAS
CONTABLES QUE SEAN TRANSVERSALES EN LA SECRETARIA GENERAL DE
CORMAGDALENA</t>
  </si>
  <si>
    <t xml:space="preserve">ENRIQUE </t>
  </si>
  <si>
    <t>GUTIERREZ BARRIOSNUEVOS</t>
  </si>
  <si>
    <t>0-051-2-2025</t>
  </si>
  <si>
    <t xml:space="preserve"> PRESTAR SUS SERVICIOS PROFESIONALES PARA EL FORTALECIMIENTO
DE LA SECRETARIA GENERAL EN TEMAS TRANSVERSALES DE TIPO ADMINISTRATIVO</t>
  </si>
  <si>
    <t>HERNANDO ANTONIO</t>
  </si>
  <si>
    <t>CARBALLO CASTAÑO</t>
  </si>
  <si>
    <t>0-048-2-2025</t>
  </si>
  <si>
    <t>PRESTAR SUS SERVICIOS PROFESIONALES EN LA SECRETARIA GENERAL
EN TEMAS JURÍDICOS</t>
  </si>
  <si>
    <t>0-050-2-2025</t>
  </si>
  <si>
    <t>PRESTACIÓN DE SERVICIOS PROFESIONALES PARA EL FORTALECIMIENTO
INSTITUCIONAL DE LA GESTIÓN DE LOS PROCESOS DE LA OFICINA ASESORA DE
PLANEACIÓN Y PROYECTOS DE LA CORPORACIÓN COMO ENTIDAD DINAMIZADORA._x000D_</t>
  </si>
  <si>
    <t>JOHNNY JOSUE</t>
  </si>
  <si>
    <t>CALERO</t>
  </si>
  <si>
    <t>0-054-2-2025</t>
  </si>
  <si>
    <t>PRESTACIÓN DE SERVICIO DE APOYO COMO PILOTO DE LAS EMBARCACIONES
ADSCRITAS A LA CORPORACION AUTONOMA REGIONAL DEL RIO GRANDE DE LA
MAGDALENA DEL PROYECTO DE INVESTIGACION DESARROLLO E INNOVACION._x000D_</t>
  </si>
  <si>
    <t>$23.144.600</t>
  </si>
  <si>
    <t>$ 4.479.600</t>
  </si>
  <si>
    <t>JIMÉNEZ FERNANDEZ</t>
  </si>
  <si>
    <t>0-052-2-2025</t>
  </si>
  <si>
    <t>PRESTAR SUS SERVICIOS PROFESIONALES PARA EL FORTALECIMIENTO
EN LA SECRETARIA GENERAL EN TEMAS RELACIONADOS CON ASPECTOS FINANCIEROS</t>
  </si>
  <si>
    <t>ANTONIO QUINTO</t>
  </si>
  <si>
    <t xml:space="preserve"> GUERRA VARELA</t>
  </si>
  <si>
    <t>0-053-2-2025</t>
  </si>
  <si>
    <t>PRESTAR SUS SERVICIOS PROFESIONALES COMO ABOGADO PARA EL
FORTALECIMIENTO EN LA SECRETARIA GENERAL DE CORMAGDALENA EN TEMAS
GENERALES QUE PERMITAN LA TOMA DE DESICIONES FORTALECIMIENTO DE LA
SECRETARIA GENERAL</t>
  </si>
  <si>
    <t>TATIANA MARGARITA</t>
  </si>
  <si>
    <t xml:space="preserve">ALVEAR CASAS </t>
  </si>
  <si>
    <t>0-057-2-2025</t>
  </si>
  <si>
    <t>PRESTAR SUS SERVICIOS PROFESIONALES EN TEMAS JURIDICOS PARA
FORTALECIMIENTO DE LA SECRETARIA GENERAL</t>
  </si>
  <si>
    <t>0-055-2-2025</t>
  </si>
  <si>
    <t>PRESTAR SUS SERVICIOS PROFESIONALES COMO ABOGADO PARA EL
FORTALECIMIENTO INSTITUCIONAL DE LA SECRETARIA GENERAL EN LOS TRÁMITES Y
PROCESOS A SU CARGO</t>
  </si>
  <si>
    <t>GABINO JOSE</t>
  </si>
  <si>
    <t>MORA VARGAS</t>
  </si>
  <si>
    <t>0-059-2-2025</t>
  </si>
  <si>
    <t>PRESTACIÓN DE SERVICIOS PROFESIONALES DE UN ABOGADO EN LA
SUBDIRECCION DE GESTION COMERCIAL Y DEMAS TEMAS TRANSVERSALES DE LA
CORPORACION.</t>
  </si>
  <si>
    <t>$21.OOO.OOO</t>
  </si>
  <si>
    <t>HECTOR HERNEY</t>
  </si>
  <si>
    <t>OLAYA SANTAMARIA</t>
  </si>
  <si>
    <t>0-060-2-2025</t>
  </si>
  <si>
    <t>PRESTACIÓN DE SERVICIOS PROFESIONALES PARA EL FORTALECIMIENTO DE LA OFICINA ASESORA JURÍDICA EN TRAMITES DERIVADOS DE PROCESOS SANCIONATORIOS
Y DE COBRO COACTIVO</t>
  </si>
  <si>
    <t>0-069-2-2025</t>
  </si>
  <si>
    <t>PRESTACIÓN DE SERVICIOS PROFESIONALES ESPECIALIZADOS A LA
SUBDIRECCIÓN DE GESTIÓN COMERCIAL, EN ASUNTOS RELACIONADOS CON LA
ACTIVIDAD PORTUARIA Y LOS DEMÁS USOS DEL RÍO</t>
  </si>
  <si>
    <t>$28.OOO.OOO</t>
  </si>
  <si>
    <t>0-065-2-2025</t>
  </si>
  <si>
    <t>PRESTAR SUS SERVICIOS PROFESIONALES PARA EL FORTALECIMIENTO
INSTITUCIONAL DE LA SECRETARÍA GENERAL EN ASUNTOS DE TALENTO HUMANO Y OTROS
TEMAS TRANSVERSALES A SU CARGO ASESORA DE PLANEACION EN DESARROLLO DEL
PROYECTO DE FORTALECIMIENTO INSTITUCIONAL</t>
  </si>
  <si>
    <t>0-061-2-2025</t>
  </si>
  <si>
    <t>PRESTAR SUS SERVICIOS PROFESIONALES PARA EL FORTALECIMIENTO DE LA
SECRETARÍA GENERAL EN TEMAS TRANSVERSALES QUE SE GENERAN EN LA
DEPENDENCIA.</t>
  </si>
  <si>
    <t>0-066-2-2025</t>
  </si>
  <si>
    <t>PRESTAR SUS SERVICIOS PROFESIONALES PARA EL FORTALECIMIENTO
INSTITUCIONAL DE LA SECRETARIA GENERAL EN EL DESARROLLO, MANTENIMIENTO, MEJORA Y USO ADECUADO DE LOS HARDWARE Y SOFTWARE</t>
  </si>
  <si>
    <t>0-067-2-2025</t>
  </si>
  <si>
    <t>PRESTAR SUS SERVICIOS PROFESIONALES PARA EL FORTALECIMIENTO DE LA
SECRETARÍA GENERAL EN LA GESTIÓN FINANCIERA FORTALECIMIENTO
INSTITUCIONAL.</t>
  </si>
  <si>
    <t>0-071-2-2025</t>
  </si>
  <si>
    <t>PRESTAR SUS SERVICIOS PROFESIONALES PARA EL FORTALECIMIENTO
INSTITUCIONAL DE LA SECRETARIA GENERAL EN EL SEGUIMIENTO Y
SUPERVISIÓN AL MANTENIMIENTO Y CONSERVACIÓN DE LAS SEDES DE
CORMAGDALENA._x000D_</t>
  </si>
  <si>
    <t>0-063-2-2025</t>
  </si>
  <si>
    <t>0-070-2-2025</t>
  </si>
  <si>
    <t>PRESTACIÓN DE SERVICIOS PROFESIONALES ESPECIALIZADOS COMO
ABOGADO PARA EL FORTALECIMIENTO INSTITUCIONAL A LA SECRETARIA GENERAL EN
TEMAS RELACIONADOS CON EL COBRO PERSUASIVO DE LA ENTIDAD</t>
  </si>
  <si>
    <t>0-062-2-2025</t>
  </si>
  <si>
    <t>PRESTAR SERVICIOS PROFESIONALES COMO ABOGADO DE LA SUBDIRECCION
DE GESTION COMERCIAL DE ENLACE CON LA OFICINA DE CONTROL INTERNO Y
DESARROLLANDO ACTUACIONES DE CARÁCTER TRANSVERSAL EN LA
CORPORACIÓN</t>
  </si>
  <si>
    <t>$15.OOO.OOO</t>
  </si>
  <si>
    <t>0-064-2-2025</t>
  </si>
  <si>
    <t>“PRESTACIÓN DE SERVICIOS PROFESIONALES PARA EL
FORTALECIMIENTO INSTITUCIONAL EN EL SEGUIMIENTO Y EVALUACIÓN DE LA GESTIÓN
CORPORATIVA”</t>
  </si>
  <si>
    <t>ESTER LOYOLA</t>
  </si>
  <si>
    <t xml:space="preserve"> QUITIAN CUESTA </t>
  </si>
  <si>
    <t>0-073-2-2025</t>
  </si>
  <si>
    <t>PRESTAR SUS SERVICIOS PROFESIONALES EN TEMAS ADMINISTRATIVOS PARA
EL FORTALECIMIENTO DE LA SECRETARIA GENERAL.</t>
  </si>
  <si>
    <t xml:space="preserve">RICARDO JOSÉ </t>
  </si>
  <si>
    <t>HERNANDEZ POLO</t>
  </si>
  <si>
    <t>0-074-2-2025</t>
  </si>
  <si>
    <t>PRESTAR SUS SERVICIOS PROFESIONALES COMO ABOGADO EN TEMAS
JURÍDICOS GENERALES PARA EL FORTALECIMIENTO INSTITUCIONAL DE LA
SECRETARIA GENERAL._x000D_</t>
  </si>
  <si>
    <t>0-075-2-2025</t>
  </si>
  <si>
    <t>PRESTACIÓN DE SERVICIOS PROFESIONALES COMO ARQUITECTO APOYANDO
LAS ACTIVIDADES RELACIONADAS CON EL PROYECTO RECUPERACIÓN DE LA
NAVEGACIÓN DE CORMAGDALENA._x000D_</t>
  </si>
  <si>
    <t>0-076-2-2025</t>
  </si>
  <si>
    <t>PRESTAR SERVICIOS PROFESIONALES PARA APOYAR ACTIVIDADES
ADMINISTRATIVAS Y FINANCIERAS DEL PROYECTO RECUPERACIÓN DE LA
NAVEGACIÓN DE LA SUBDIRECCION DE DESARROLLO SOSTENIBLE Y
NAVEGACIÓN.</t>
  </si>
  <si>
    <t>1.065.562.807_x000D_</t>
  </si>
  <si>
    <t>JEAN CARLOS</t>
  </si>
  <si>
    <t>LOPEZ ROLON</t>
  </si>
  <si>
    <t>0-078-2-2025</t>
  </si>
  <si>
    <t>PRESTAR SERVICIOS PROFESIONALES COMO ABOGADO PARA EL
FORTALECIMIENTO INSTITUCIONAL DE LA SECRETARÍA GENERAL, EN LOS
PROCESOS A SU CARGO ACTUANDO COMO ENLACE CON LA OFICINA DE
CONTROL INTERNO</t>
  </si>
  <si>
    <t>0-080-2-2025</t>
  </si>
  <si>
    <t>PRESTAR SUS SERVICIOS PROFESIONALES COMO ABOGADO PARA EL
FORTALECIMIENTO INSTITUCIONAL DE LA OFICINA ASESORA JURÍDICA EN LA
ATENCIÓN A LOS REQUERIMIENTOS DE LOS ENTES DE CONTROL Y OTROS TEMAS
TRANSVERSALES</t>
  </si>
  <si>
    <t>0-077-2-2025</t>
  </si>
  <si>
    <t>PRESTAR SERVICIOS PROFESIONALES COMO ABOGADO REALIZANDO
ACTIVIDADES DE APOYO EN EL MARCO DE ASPECTOS LEGALES PARA EL PROYECTO DE LA
RECUPERACIÓN DE LA NAVEGACIÓN DE LA SUBDIRECCIÓN DE DESARROLLO SOSTENIBLE Y
NAVEGACIÓN</t>
  </si>
  <si>
    <t>0-082-2-2025</t>
  </si>
  <si>
    <t>PRESTACION DE SERVICIOS PROFESIONALES A LA SUBDIRECCION DE
DESARROLLO SOSTENIBLE Y NAVEGACION EN LA EJECUCION Y SEGUIMIENTO EN
ACTIVIDADES DE INGENIERIA DE LA CORPORACION AUTONOMA REGIONAL DEL
RIO GRANDE DE LA MAGDALENA CORMAGDALENA._x000D_</t>
  </si>
  <si>
    <t>0-084-2-2025</t>
  </si>
  <si>
    <t>“PRESTACIÓN DE SERVICIOS PROFESIONALES ESPECIALIZADOS PARA EL
FORTALECIMIENTO INSTITUCIONAL DE LA OFICINA ASESORA JURÍDICA EN TRAMITES
CONTRACTUALES, POSTCONTRACTUALES Y OTROS TEMAS TRANSVERSALES DE LA
ENTIDAD</t>
  </si>
  <si>
    <t>0-083-2-2025</t>
  </si>
  <si>
    <t xml:space="preserve"> PRESTACIÓN DE SERVICIOS PROFESIONALES BRINDADO APOYO COMO
INGENIERO CON EL FIN DE FORTALECER LA ESTRUCTURACIÓN, EJECUCIÓN Y SEGUIMIENTO
DE LOS PROYECTOS ASOCIADOS A LA RECUPERACIÓN DE LA NAVEGABILIDAD DE
CORMAGDALENA</t>
  </si>
  <si>
    <t>0-086-2-2025</t>
  </si>
  <si>
    <t>PRESTACIÓN DE SERVICIOS PROFESIONALES EN TEMAS ADMINISTRATIVOS CON
RELACIÓN A LOS PROYECTOS QUE ESTÉN A CARGO DE LA SUBDIRECCIÓN DE DESARROLLO SOSTENIBLE Y NAVEGACIÓN DE CORMAGDALENA</t>
  </si>
  <si>
    <t>0-087-2-2025</t>
  </si>
  <si>
    <t>“PRESTACIÓN DE SERVICIOS PROFESIONALES COMO ABOGADA
REALIZANDO ACTIVIDADES DESTINADAS A BRINDAR APOYO PARA EL PROYECTO
RECUPERACIÓN DE LA NAVEGABILIDAD A CARGO DE LA SUBDIRECCIÓN DE DESARROLLO
SOSTENIBLE.</t>
  </si>
  <si>
    <t>LAURA SOFIA</t>
  </si>
  <si>
    <t>TORRES QUINTERO</t>
  </si>
  <si>
    <t>0-088-2-2025</t>
  </si>
  <si>
    <t>PRESTACIÓN DE SERVICIOS PROFESIONALES DE APOYO JURÍDICO PARA LA
ESTRUCTURACIÓN Y FORTALECIMIENTO DE ACTIVIDADES ASOCIADAS AL PROYECTO
RECUPERACIÓN DE LA NAVEGACIÓN DE CORMAGDALENA_x000D_</t>
  </si>
  <si>
    <t>NO HA COBRADO CUENTAS</t>
  </si>
  <si>
    <t>0-089-2-2025</t>
  </si>
  <si>
    <t>PRESTACIÓN DE SERVICIOS PROFESIONALES PARA EL FORTALECIMIENTO INSTITUCIONAL DE LA OFICINA ASESORA JURÍDICA EN MATERIA DE CONTRATACIÓN ESTATAL, COBRO COACTIVO, DISCIPLINARIO, ASUNTOS AMBIENTALES Y DEMÁS TRÁMITES DERIVADOS DE LA GESTIÓN DE LA CORPORACIÓN AUTÓNOMA REGIONAL DEL RÍO GRANDE DE LA MAGDALENA CORMAGDALENA</t>
  </si>
  <si>
    <t>$ 204.300.000</t>
  </si>
  <si>
    <t>0-091-2-2025</t>
  </si>
  <si>
    <t>PRESTACIÓN DE SERVICIOS PROFESIONALES PARA APOYAR A LA
SUBDIRECCIÓN DE GESTIÓN COMERCIAL EN LOS ASPECTOS TÉCNICOS VINCULADOS CON LA
ACTIVIDAD PORTUARIA Y LOS DEMÁS USOS DEL RÍO.”</t>
  </si>
  <si>
    <t>0-090-2-2025</t>
  </si>
  <si>
    <t>“PRESTACIÓN DE SERVICIOS PROFESIONALES A LA SUBDIRECCIÓN DE
GESTIÓN COMERCIAL PARA BRINDAR APOYO EN EL DESARROLLO, PROMOCIÓN Y
ADMINISTRACIÓN DE LOS PROYECTOS COMERCIALES Y ESTRATÉGICOS DEL ÁREA, EN EL
MARCO DE SU MISIÓN DE GESTIONAR EL SISTEMA PORTUARIO Y EL COMERCIO FLUVIAL EN
EL RÍO MAGDALENA</t>
  </si>
  <si>
    <t>0-092-2-2025</t>
  </si>
  <si>
    <t>PRESTACIÓN DE SERVICIOS PROFESIONALES PARA ATENDER ASUNTOS
DE CARÁCTER FINANCIERO Y OTROS ASPECTOS TÉCNICOS RELACIONADOS CON LAS
FUNCIONES DE LA SUBDIRECCIÓN DE GESTIÓN COMERCIAL.”</t>
  </si>
  <si>
    <t>0-098-2-2025</t>
  </si>
  <si>
    <t>PRESTACIÓN DE SERVICIOS PROFESIONALES PARA EL DESARROLLO Y
PUESTA EN FUNCIONAMIENTO DEL SISTEMA DE INFORMACIÓN GEOGRÁFICA REQUERIDO EN
DESARROLLO DE LAS LABORES DE MONITOREO Y SEGUIMIENTO DEL PROYECTO
INVESTIGACIÓN, DESARROLLO E INNOVACIÓN.</t>
  </si>
  <si>
    <t>0-099-2-2025</t>
  </si>
  <si>
    <t>PRESTACIÓN DE SERVICIOS PROFESIONALES PARA EL
ACOMPAÑAMIENTO EN LA GESTIÓN DESARROLLADA EN TORNO A LAS LABORALES
AMBIENTALES, DE MONITOREO Y SEGUIMIENTO DEL PROYECTO DE INVESTIGACIÓN,
DESARROLLO E INNOVACIÓN.”</t>
  </si>
  <si>
    <t>0-093-2-2025</t>
  </si>
  <si>
    <t>PRESTAR SUS SERVICIOS PROFESIONALES PARA EL FORTALECIMIENTO
EN LA SECRETARÍA GENERAL EN EL AREA DE TALENTO HUMANO PARA DESARROLLO DE
PROGRAMAS COMPETENCIAS Y OTROS TEMAS TRANSVERSALES</t>
  </si>
  <si>
    <t>1</t>
  </si>
  <si>
    <t>MARIA MARGARITA</t>
  </si>
  <si>
    <t>MONTERROZA YEE</t>
  </si>
  <si>
    <t>0-105-2-2025</t>
  </si>
  <si>
    <t>“PRESTAR SERVICIOS PROFESIONALES COMO ABOGADO PARA APOYAR
JURÍDICAMENTE A LA SUBDIRECCIÓN DE GESTIÓN COMERCIAL EN EL PROYECTO DE
ACTIVIDAD Y DESARROLLO PORTUARIO, ESPECIALMENTE EN EL SEGUIMIENTO DE UNIDADES
DE NEGOCIO Y ASUNTOS DE CARÁCTER ADMINISTRATIVO.”</t>
  </si>
  <si>
    <t>0-097-2-2025</t>
  </si>
  <si>
    <t>PRESTACIÓN DE SERVICIOS PROFESIONALES PARA APOYAR LA
VISUALIZACIÓN DE LA INFORMACIÓN DE BATIMETRÍAS EN LOS REMOLCADORES EN EL
PROYECTO DE RECUPERACIÓN DE LA NAVEGACIÓN.</t>
  </si>
  <si>
    <t>73.145.385_x000D_</t>
  </si>
  <si>
    <t>JANER DE JESUS</t>
  </si>
  <si>
    <t>MIRANDA RIVERO</t>
  </si>
  <si>
    <t>0-108-2-2025</t>
  </si>
  <si>
    <t>PRESTAR SERVICIOS PROFESIONALES DE ABOGADO PARA BRINDAR APOYO
ADMINISTRATIVO Y ATENDER LAS PETICIONES A CARGO DE LA SUBDIRECCIÓN DE GESTIÓN COMERCIAL EN EL MARCO DE LA ACTIVIDAD PORTUARIA, NO PORTUARIA Y COMERCIAL</t>
  </si>
  <si>
    <t>NOE ALEXANDER</t>
  </si>
  <si>
    <t>MEDINA SOSA</t>
  </si>
  <si>
    <t>0-106-2-2025</t>
  </si>
  <si>
    <t>PRESTAR SUS SERVICIOS PROFESIONALES EN LA SECRETARÍA GENERAL
EN TEMAS ADMINISTRATIVOS QUE SE GENERAN EN LA DEPENDENCIA</t>
  </si>
  <si>
    <t>0-109-2-2025</t>
  </si>
  <si>
    <t>PRESTAR SERVICIOS PROFESIONALES COMO COMUNICADORA SOCIAL
Y PERIODISTA A LA OFICINA DE COMUNICACIONES, PARA EL DESARROLLO DEL PROYECTO
DE IMAGEN INSTITUCIONAL Y EL POSICIONAMIENTO DE CORMGDALENA, EN CUMPLIMIENTO
DEL PLAN ESTRATÉGICO DE COMUNICACIONES Y LOS PROGRAMAS DE LA OFICINA DE
GESTIÓN Y ENLACE</t>
  </si>
  <si>
    <t>0-107-2-2025</t>
  </si>
  <si>
    <t>PRESTACIÓN DE SERVICIOS PROFESIONALES A LA SUBDIRECCIÓN DE
GESTIÓN COMERCIAL, EN EL MARCO DEL PROYECTO DE ACTIVIDAD Y DESARROLLO
PORTUARIO, BRINDANDO APOYO EN EL SEGUIMIENTO DEL COMPONENTE DE CARGA Y EN
LOS DEMÁS ASUNTOS RELACIONADOS CON LAS FUNCIONES PROPIAS DEL ÁREA.</t>
  </si>
  <si>
    <t>1 OTRO SI VALOR: 11.250.000</t>
  </si>
  <si>
    <t>0-094-2-2025</t>
  </si>
  <si>
    <t>PRESTAR SUS SERVICIOS PROFESIONALES PARA EL FORTALECIMIENTO EN LA
SECRETARÍA GENERAL EN TEMAS TRANSVERSALES RELACIONADOS CON ASUNTOS CONTABLES</t>
  </si>
  <si>
    <t>0-100-2-2025</t>
  </si>
  <si>
    <t>PRESTACIÓN DE SERVCIOS PARA APOYAR LAS ACTIVIDADES
ADMINISTRATIVAS EN EL MARCO DEL PROYECTO RECUPERACIÓN DE LA NAVEGACIÓN A
CARGO DE LA SUBDIRECCIÓN DE DESARROLLO SOSTENIBLE Y NAVEGACIÓN.”</t>
  </si>
  <si>
    <t>(1 adición) $3,900,000</t>
  </si>
  <si>
    <t>0-096-2-2025</t>
  </si>
  <si>
    <t xml:space="preserve"> PRESTAR SUS SERVICIOS PROFESIONALES EN TEMAS ADMINISTRATIVOS PARA EL PROYECTO DE FORTALECIMIENTO INSTITUCIONAL DE LA CORPORACIÓN.</t>
  </si>
  <si>
    <t>JESUS ALBERTO</t>
  </si>
  <si>
    <t>HURTADO MEDINA</t>
  </si>
  <si>
    <t>0-101-2-2025</t>
  </si>
  <si>
    <t>PRESTAR SUS SERVICIOS DE APOYO A LA GESTIÓN PARA EL
FORTALECIMIENTO INSTITUCIONAL DE LA SECRETARÍA GENERAL EN EL MANEJO DE ASUNTOS
CONTABLES Y DE CENTRAL DE CUENTAS.”</t>
  </si>
  <si>
    <t>0-103-2-2025</t>
  </si>
  <si>
    <t>PRESTAR SUS SERVICIOS DE APOYO A LA GESTIÓN PARA EL
FORTALECIMIENTO INSTITUCIONAL DE LA SECRETARÍA GENERAL EN EL MANEJO DE ASUNTOS
CONTABLES Y DE CENTRAL DE CUENTAS</t>
  </si>
  <si>
    <t>m</t>
  </si>
  <si>
    <t>0-095-2-2025</t>
  </si>
  <si>
    <t>PRESTACIÓN DE SERVICIOS PROFESIONALES PARA LA GESTIÓN SOCIAL
EN EL PROYECTO DE FORTALECIMIENTO INSTITUCIONAL DE CORMAGDALENA.</t>
  </si>
  <si>
    <t>0-104-2-2025</t>
  </si>
  <si>
    <t>PRESTAR SUS SERVICIOS PROFESIONALES PARA FORTALECIMIENTO EN LA
SECRETARÍA GENERAL EN EL ÁREA DE SISTEMAS._x000D_</t>
  </si>
  <si>
    <t>JAVIER ARMANDO</t>
  </si>
  <si>
    <t>IGLESIAS MURILLO</t>
  </si>
  <si>
    <t>0-102-2-2025</t>
  </si>
  <si>
    <t>PRESTACIÓN DE SERVICIOS DE APOYO A LA GESTIÓN PARA EL
FORTALECIMIENTO INSTITUCIONAL OFICINA DE SECCIONAL HONDA COMO TÉCNICO EN
MANTENIMIENTO Y REPARACIÓN DE COMPUTADORES Y DE APOYO INTEGRAL A LAS
ACTIVIDADES DE SOPORTE TECNOLÓGICO A SU CARGO Y A OTRAS ACTIVIDADES
TRASVERSALES</t>
  </si>
  <si>
    <t xml:space="preserve">EDER LEONARDO </t>
  </si>
  <si>
    <t>ORTEGA MULET</t>
  </si>
  <si>
    <t>0-114-2-2025</t>
  </si>
  <si>
    <t>PRESTACIÓN DE SERVICIOS PROFESIONALES DE UN ABOGADO PARA
APOYAR LOS PROCESOS ADMINISTRATIVOS DE LA SUBDIRECCIÓN DE GESTIÓN COMERCIAL
EN ACTIVIDADES PORTUARIAS Y NO PORTUARIAS</t>
  </si>
  <si>
    <t>0-113-2-2025</t>
  </si>
  <si>
    <t>PRESTACIÓN DE SERVICIOS PROFESIONALES PARA APOYAR LAS ACTIVIDADES
ASOCIADAS AL DEL PROYECTO DE RECUPERACIÓN DE LA NAVEGACIÓN DE
CORMAGDALENA EN LO RELACIONADO A TEMAS DE SEGUIMIENTO DE
PROYECTOS</t>
  </si>
  <si>
    <t>$23.625.000</t>
  </si>
  <si>
    <t>$ 7.875.000</t>
  </si>
  <si>
    <t>0-117-2-2025</t>
  </si>
  <si>
    <t xml:space="preserve">
PRESTACIÓN DE SERVICIOS PROFESIONALES PARA EL FORTALECIMIENTO
INSTITUCIONAL DE LA OFICINA ASESORA JURÍDICA EN MATERIA DE
CONTRATACIÓN ESTATAL Y TRAMITES TRANSVERSALES QUE SE DERIVEN DE LA
GESTIÓN LA ENTIDAD_x000D_</t>
  </si>
  <si>
    <t>CLARA INES</t>
  </si>
  <si>
    <t>PALACIO BETTER</t>
  </si>
  <si>
    <t>0-116-2-2025</t>
  </si>
  <si>
    <t>PRESTACIÓN DE SERVICIOS PROFESIONALES PARA EL 
FORTALECIMIENTO INSTITUCIONAL DE LA GESTIÓN, FORMULACIÓN Y EVALUACIÓN DE LOS 
PROYECTOS QUE CUMPLAN CON LOS OBJETIVOS DE LA CORPORACIÓN.</t>
  </si>
  <si>
    <t xml:space="preserve">AGUSTIN </t>
  </si>
  <si>
    <t>GUERRERO ROMERO</t>
  </si>
  <si>
    <t>0-112-2-2025</t>
  </si>
  <si>
    <t>PRESTACIÓN DE SERVICIOS PROFESIONALES PARA EL
FORTALECIMIENTO INSTITUCIONAL EN LA OFICINA ASESORA DE PLANEACIÓN DE LA
FORMULACIÓN, ESTRUCTURACIÓN, EVALUACIÓN, GESTIÓN Y SEGUIMIENTO DE PROYECTOS.</t>
  </si>
  <si>
    <t>0-118-2-2025</t>
  </si>
  <si>
    <t xml:space="preserve">
PRESTAR SUS SERVICIOS PROFESIONALES PARA EL FORTALECIMIENTO DE LA
DIRECCIÓN EJECUTIVA, CON ÉNFASIS EN TEMAS ADMINISTRATIVOS Y OTROS
ASUNTOS TRANSVERSALES QUE APOYEN SUGESTIÓN</t>
  </si>
  <si>
    <t xml:space="preserve">1.047.377.465			</t>
  </si>
  <si>
    <t>VLADIMIR ALEJANDRO</t>
  </si>
  <si>
    <t>CABALLERO DE LEÓN</t>
  </si>
  <si>
    <t>0-115-2-2025</t>
  </si>
  <si>
    <t xml:space="preserve"> PRESTACIÓN DE SERVICIOS PROFESIONALES DE ABOGADO 
ESPECIALIZADO PARA EL FORTALECIMIENTO INSTITUCIONAL DE LA OFICINA ASESORA 
JURÍDICA EN ASUNTOS CONTRACTUALES Y OTROS TEMAS TRANSVERSALES A SU CARGO</t>
  </si>
  <si>
    <t>JIMENO</t>
  </si>
  <si>
    <t>RINCON GARCIA</t>
  </si>
  <si>
    <t>0-119-2-2025</t>
  </si>
  <si>
    <t>PRESTAR SERVICIOS PROFESIONALES REALIZANDO ACTIVIDADES DE CARÁCTER
TECNICO A LOS PROYECTOS DIRIGIDOS A LA RECUPERACIÓN DE LA
NAVEGACIÓN A CARGO DE LA SUBDIRECCIÓN DE DESARROLLO SOSTENIBLE Y
NAVEGACIÓN DE CORMAGDALENA_x000D_</t>
  </si>
  <si>
    <t>(1 adición) $4.934.000</t>
  </si>
  <si>
    <t>0-120-2-2025</t>
  </si>
  <si>
    <t>PRESTACIÓN DE SERVICIOS PROFESIONALES PARA EL PROCESAMIENTO
DE DATOS HIDRÁULICOS E HIDROLÓGICOS EN DESARROLLO DEL PROYECTO DE
INVESTIGACIÓN, DESARROLLO E INNOVACIÓN.”</t>
  </si>
  <si>
    <t>$ 54.000.000</t>
  </si>
  <si>
    <t>$ 18.000.000</t>
  </si>
  <si>
    <t>0-121-2-2025</t>
  </si>
  <si>
    <t>PRESTACIÓN DE SERVICIOS PROFESIONALES ESPECIALIZADOS PARA
FORTALECIMIENTO DE LA OFICINA ASESORA JURÍDICA EN LA GESTIÓN DE TRAMITES Y
PROCESOS A SU CARGO</t>
  </si>
  <si>
    <t>1 OTRO SI VALOR: 11.586.667</t>
  </si>
  <si>
    <t>0-125-2-2025</t>
  </si>
  <si>
    <t>PRESTAR SUS SERVICIOS PROFESIONALES PARA EL FORTALECIMIENTO DE LA IMAGEN
INSTITUCIONAL Y MANTENIMIENTO ACTUALIZADO DE REDES SOCIALES EN LOS
PROGRAMAS DE GESTIÓN Y ENLACE EN MATERIA DE COMUNICACIONES</t>
  </si>
  <si>
    <t>OTRO SÍ No. 1 (ADICIÓN $6.000.000)</t>
  </si>
  <si>
    <t>ENOTH RAFAEL</t>
  </si>
  <si>
    <t>CARRILLO REALES</t>
  </si>
  <si>
    <t>0-127-2-2025</t>
  </si>
  <si>
    <t>PRESTAR SUS SERVICIOS PROFESIONALES PARA EL FORTALECIMIENTO
INSTITUCIONAL EN LA SECRETARIA GENERAL EN LO RELACIONADO CON EL MANTENIMIENTO
Y CONSERVACIÓN DE LAS SEDES DE CORMAGDALENA</t>
  </si>
  <si>
    <t>0-124-2-2025</t>
  </si>
  <si>
    <t>PRESTACIÓN DE SERVICIOS PROFESIONALES PARA EL
FORTALECIMIENTO DEL PROYECTO RECUPERACIÓN DE LA NAVEGACIÓN A CARGO DE LA
SUBDIRECCION DE DESARROLLO SOSTENIBLE Y NAVEGACIÓN DE CORMAGDALENA</t>
  </si>
  <si>
    <t>(1 adición) $10,500,000</t>
  </si>
  <si>
    <t xml:space="preserve">LUIS JOSE </t>
  </si>
  <si>
    <t>VILLALOBOS ROMERO</t>
  </si>
  <si>
    <t>0-126-2-2025</t>
  </si>
  <si>
    <t>PRESTACIÓN DE SERVICIOS PROFESIONALES COMO INGENIERO CIVIL
PARA SEGUIMIENTO Y APOYO AL PROYECTO DE LA RECUPERACIÓN DE LA NAVEGACIÓN DE
LA SUBDIRECCION DE DESARROLLO SOSTENIBLE Y NAVEGACION</t>
  </si>
  <si>
    <t>(1 adición) $9,600,000</t>
  </si>
  <si>
    <t>0-136-2-2025</t>
  </si>
  <si>
    <t>PRESTAR SERVICIOS PROFESIONALES REALIZANDO ACTIVIDADES DE
APOYO TÉCNICO A LOS PROYECTOS DIRIGIDOS A LA RECUPERACIÓN DE LA NAVEGACIÓN A
CARGO DE LA SUBDIRECCIÓN DE DESARROLLO SOSTENIBLE Y NAVEGACIÓN DE
CORMAGDALENA</t>
  </si>
  <si>
    <t>ELIZABETH COLOMBIA</t>
  </si>
  <si>
    <t>SALAS SALAZAR</t>
  </si>
  <si>
    <t>0-132-2-2025</t>
  </si>
  <si>
    <t>PRESTACION DE SERVICIOS PROFESIONALES EN CENTRAL DE CUENTAS
DE LA SECRETARIA GENERAL DE CORMAGDALENA</t>
  </si>
  <si>
    <t>0-131-2-2025</t>
  </si>
  <si>
    <t>PRESTACION DE SERVICIOS PROFESIONALES COMO PSICOLOGA EN EL
DESARROLLO DE ACTIVIDADESDEL SGSS</t>
  </si>
  <si>
    <t>MANUEL VICENTE</t>
  </si>
  <si>
    <t>TAPIA MARTINEZ</t>
  </si>
  <si>
    <t>0-130-2-2025</t>
  </si>
  <si>
    <t>PRESTAR SUS SERVICIOS PROFESIONALES RESPECTO A SOLICITUDES,
TRAMITES, REQUERIMIENTOS, PROCESOS ENTRE OTROS TEMAS RELACIONADOS CON EL
ÁREA DE CONTROL INTERNO</t>
  </si>
  <si>
    <t>0-137-2-2025</t>
  </si>
  <si>
    <t>PRESTAR SERVICIOS PROFESIONALES COMO INGENIERO CIVIL
ORIENTANDO Y FORTALECIENDO LAS ACTIVIDADES RELATIVAS AL PROYECTO
RECUPERACIÓN DE LA NAVEGACIÓN DE LA SUBDIRECCION DE DESARROLLO SOSTENIBLE Y
NAVEGACIÓN</t>
  </si>
  <si>
    <t>ISOLUCION SISTEMAS INTEGRADOS DE GESTION S A</t>
  </si>
  <si>
    <t>0-139-2-2025</t>
  </si>
  <si>
    <t>CONTRATAR LA SUSCRIPCION DE LICENCIAS TECNOLÓGICAS PARA EL MANEJO DE LOS PLANES DEL MODELO INTEGRADO DE PLANEACIÓN Y GESTIÓN MIPG ASÍ COMO EL DEL SISTEMA INTEGRADO DE GESTIÓN DE CALIDAD SIGC E IMPLEMENTACION DEL SISTEMA DE GESTIÓN DE SEGURIDAD DE LA INFORMACIÓN ISO 27001 PARA EL FORTALECIMIENTO INSTITUCIONAL DE LA COPORACIÓN</t>
  </si>
  <si>
    <t>0-135-2-2025</t>
  </si>
  <si>
    <t>PRESTACIÓN DE SERVICIOS PROFESIONALES COMO INGENIERO PARA
EL SEGUIMIENTO Y REALIZACIÓN DE LAS ACTIVIDADES RELACIONADAS CON EL PROYECTO
DE NAVEGACION</t>
  </si>
  <si>
    <t>FRANCISCO NICOLAS</t>
  </si>
  <si>
    <t>CAMACHO BRIEVA</t>
  </si>
  <si>
    <t>0-149-2-2025</t>
  </si>
  <si>
    <t>PRESTACIÓN DE SERVICIOS PROFESIONALES ESPECIALIZADOS DE
ABOGADO PARA BRINDAR ACOMPAÑAMIENTO Y ASESORÍA EN LOS TRÁMITES RELACIONADOS
CON PERMISOS PORTUARIOS, CONCESIONES Y ACTOS ADMINISTRATIVOS, GARANTIZANDO
EL CUMPLIMIENTO LEGAL Y APOYANDO LA TOMA DE DECISIONES EN LAS FUNCIONES
COMERCIALES, EN EL MARCO DE LAS ACTIVIDADES PORTUARIAS, NO PORTUARIAS Y
COMERCIALES</t>
  </si>
  <si>
    <t>0-148-2-2025</t>
  </si>
  <si>
    <t>PRESTACION DE SERVICIOS DE APOYO A LA GESTION Y SEGUIMIENTO
DE PROCESOS DENTRO DEL PROYECTO DE RECUPERACIÓN DE LA NAVEGACION DE
CORMAGDALENA.”</t>
  </si>
  <si>
    <t>0-138-2-2025</t>
  </si>
  <si>
    <t>PRESTAR SERVICIOS PROFESIONALES EN EL MARCO DEL PROYECTO DE
FORTALECIMIENTO INSTITUCIONAL DANDO TRAMITE A PROCESOS DE COBRO
COACTIVO, SANCIONATORIOS, Y DEMÁS TRÁMITES DERIVADOS DE LA GESTIÓN DE
LA OFICINA ASESORA JURÍDICA</t>
  </si>
  <si>
    <t>MARIA ALEJANDRA</t>
  </si>
  <si>
    <t>URRUTIA RIVEROS</t>
  </si>
  <si>
    <t>0-145-2-2025</t>
  </si>
  <si>
    <t>PRESTACIÓN DE SERVICIOS PROFESIONALES EN DESARROLLO DEL PROYECTO DE
FORTALECIMIENTO INSTITUCIONAL DE LA CORPORACIÓN EN TEMAS
PRESUPUESTALES Y PARA EL FORTALECIMIENTO DE LA PLANEACIÓN ESTRATÉGICA DE LA CORPORACIÓN</t>
  </si>
  <si>
    <t>0-140-2-2025</t>
  </si>
  <si>
    <t>PRESTAR SUS SERVICIOS PROFESIONALES EN TEMAS CONTABLES PARA
FORTALECIMIENTO EN LA SECRETARÍA GENERA</t>
  </si>
  <si>
    <t>0-143-2-2025</t>
  </si>
  <si>
    <t>PRESTAR SERVICIOS DE APOYO EN EL AREA DE COMUNICACIONES EN EL
DESARROLLO DEL PROYECTO DE IMAGEN INSTITUCIONAL</t>
  </si>
  <si>
    <t>$ 2.666.666</t>
  </si>
  <si>
    <t>GRACE ISABEL</t>
  </si>
  <si>
    <t xml:space="preserve"> LOPEZ BOHORQUEZ</t>
  </si>
  <si>
    <t>0-133-2-2025</t>
  </si>
  <si>
    <t>PRESTACION DE SERVICIOS PROFESIONALES EN EL ÁREA CONTABLE DE LA CORPORACIÓN AUTONOMA REGIONAL DEL RÍO GRANDE DE LA MAGDALENA</t>
  </si>
  <si>
    <t>0-142-2-2025</t>
  </si>
  <si>
    <t>PRESTAR SUS SERVICIOS PROFESIONALES EN COMUNICACIÓN ESTRATÉGICA
INTERNA E INSTITUCIONAL EN EL MARCO DEL PROYECTO DE IMAGEN
INSTITUCIONAL DE LA CORPORACIÓN</t>
  </si>
  <si>
    <t>$ 14.000.000</t>
  </si>
  <si>
    <t>PAOLA</t>
  </si>
  <si>
    <t>ROSSI GONZALEZ</t>
  </si>
  <si>
    <t>0-144-2-2025</t>
  </si>
  <si>
    <t>PRESTACIÓN DE SERVICIOS PROFESIONALES EN TEMAS PRESUPUESTALES Y
FINANCIEROS QUE SE REQUIERAN PARA EL FORTALECIMIENTO DE LA OFICINA
ASESORA DE PLANEACIÓN DE CORMAGDALENA EN DESARROLLO DEL
PROYECTO DE FORTALECIMIENTO INSTITUCIONAL</t>
  </si>
  <si>
    <t>JESIKA PAOLA</t>
  </si>
  <si>
    <t>PADILLA SOLANO</t>
  </si>
  <si>
    <t>0-153-2-2025</t>
  </si>
  <si>
    <t>PRESTACIÓN DE SERVICIOS PROFESIONAL ESPECIALIZADOS COMO
ABOGADO PARA EL FORTALECIMIENTO INSTITUCIONAL DE LA OFICINA ASESORA JURÍDICA
EN TEMAS DE DEFENSA JUDICIAL, REPRESENTACIÓN JUDICIAL Y OTROS TEMAS
TRANSVERSALES DE LA CORPORACIÓN</t>
  </si>
  <si>
    <t>$33.666.667</t>
  </si>
  <si>
    <t>1,047,436,214</t>
  </si>
  <si>
    <t>JENNIFER</t>
  </si>
  <si>
    <t>RODRIGUEZ MENDOZA</t>
  </si>
  <si>
    <t>0-151-2-2025</t>
  </si>
  <si>
    <t>PRESTACIÓN DE SERVICIOS PROFESIONALES ESPECIALIZADOS PARA EL
FORTALECIMIENTO INSTITUCIONAL DE LA OFICINA ASESORA JURÍDICA, EN LA GESTIÓN DE
TRÁMITES ADMINISTRATIVOS, PROCESOS SANCIONATORIOS, ACTUACIONES DE COBRO
COACTIVO Y OTROS TEMAS TRANSVERSALES DE LA ENTIDAD</t>
  </si>
  <si>
    <t>$27.200.000</t>
  </si>
  <si>
    <t>0-147-2-2025</t>
  </si>
  <si>
    <t>PRESTAR SUS SERVICIOS PROFESIONALES EN TEMAS CONTRACTUALES,
ADMINISTRATIVOS Y LOGISTICOS EN LA SECRETARIA GENERAL PARA EL FORTALECIMIENTO
DE ESTA DEPENDENCIA</t>
  </si>
  <si>
    <t>0-154-2-2025</t>
  </si>
  <si>
    <t>PRESTACION DE SERVICIOS PROFESIONALES COMO TRABAJADORA SOCIAL EN
EL CUMPLIMIENTO DE LOS PROCESOS DE DESARROLLO DEL TALENTO HUMANO
EN LA SECRETARIA GENERAL - ÀREA TALENTO HUMANO</t>
  </si>
  <si>
    <t>0-155-2-2025</t>
  </si>
  <si>
    <t>0-141-2-2025</t>
  </si>
  <si>
    <t>PRESTAR SUS SERVICIOS PROFESIONALES PARA FORTALECIMIENTO EN LA
SECRETARIA GENERAL EN EL AREA DE TALENTO HUMANO EN TEMAS
ADMINISTRATIVOS</t>
  </si>
  <si>
    <t>0-152-2-2025</t>
  </si>
  <si>
    <t>PRESTACIÓN DE SERVICIOS PROFESIONALES A LA OFICINA ASESORA DE PLANEACIÓN
EN LO RELACIONADO CON EL ANÁLISIS FINANCIERO DEL PROCESO CONTRACTUAL Y DEMÁS ACTIVIDADES RELACIONADAS CON EL MISMO EN DESARROLLO DEL PROYECTO
DE FORTALECIMIENTO INSTITUCIONAL</t>
  </si>
  <si>
    <t>0-134-2-2025</t>
  </si>
  <si>
    <t>PRESTACIÓN DE SERVICIOS PROFESIONALES EN DESARROLLO DEL PROYECTO DE
FORTALECIMIENTO INSTITUCIONAL DE LA OFICINA ASESORA DE PLANEACIÓN EN
ENLACE INTERINSTITUCIONAL Y DEMAS TEMAS TRANSVERSALES</t>
  </si>
  <si>
    <t>0-158-2-2025</t>
  </si>
  <si>
    <t>PRESTACIÓN DE SERVICIOS PROFESIONALES COMO ABOGADO,
ORIENTADOS AL FORTALECIMIENTO INSTITUCIONAL DE LA CORPORACIÓN AUTÓNOMA
REGIONAL DEL RÍO GRANDE DE LA MAGDALENA - CORMAGDALENA</t>
  </si>
  <si>
    <t>0-159-2-2025</t>
  </si>
  <si>
    <t>PRESTACIÓN DE SERVICIOS PROFESIONALES COMO ABOGADO PARA EL
FORTALECIMIENTO INSTITUCIONAL DE LA OFICINA ASESORA JURÍDICA, EN ASUNTOS
CONTRACTUALES Y TEMAS TRANSVERSALES BAJO SU COMPETENCIA</t>
  </si>
  <si>
    <t>0-150-2-2025</t>
  </si>
  <si>
    <t>: “PRESTACION DE SERVICIOS DE APOYO COMO CONDUCTOR PARA
DESARROLLO DEL PROYECTO DE FORTALECIMIENTO INSTITUCIONAL DE LA OFICINA DE
GESTION Y ENLACE EN ASUNTOS LOGISTICOS Y ADMINISTRATIVOS.”</t>
  </si>
  <si>
    <t>0-157-2-2025</t>
  </si>
  <si>
    <t>“PRESTAR SERVICIOS PROFESIONALES PARA EL FORTALECIMIENTO
INSTITUCIONAL DE LA SECRETARÍA GENERAL DE CORMAGDALENA EN EL ÁREA DE SISTEMAS</t>
  </si>
  <si>
    <t>0-161-2-2025</t>
  </si>
  <si>
    <t>PRESTACIÓN DE SERVICIOS PROFESIONALES ADMINISTRATIVOS Y CONTABLES
PARA EL FORTALECIMIENTO INSTITUCIONAL DE LA CORPORACIÓN AUTÓNOMA
DEL RIO GRANDE DE LA MAGDALENA</t>
  </si>
  <si>
    <t>0-162-2-2025</t>
  </si>
  <si>
    <t xml:space="preserve"> PRESTACIÓN DE SERVICIOS PROFESIONALES EN ADMINISTRACIÓN DE
EMPRESAS PARA BRINDAR APOYO A LA SUBDIRECCIÓN DE GESTIÓN COMERCIAL EN EL
DESARROLLO Y EJECUCIÓN DE ACTIVIDADES PORTUARIAS, NO PORTUARIAS Y
COMERCIALES</t>
  </si>
  <si>
    <t>30000000</t>
  </si>
  <si>
    <t>0-165-2-2025</t>
  </si>
  <si>
    <t>PRESTACIÓN DE SERVICIOS PROFESIONALES ESPECIALIZADOS PARA APOYAR
LA GESTIÓN DE TRÁMITES Y PROCESOS ASIGNADOS A LA OFICINA ASESORA
JURÍDICA DE CORMAGDALENA, EN EL MARCO DEL PROYECTO DE
FORTALECIMIENTO INSTITUCIONAL._x000D_</t>
  </si>
  <si>
    <t>0-167-2-2025</t>
  </si>
  <si>
    <t>PRESTACIÓN DE SERVICIOS PROFESIONALES PARA EL FORTALECIMIENTO
INSTITUCIONAL DE LA OFICINA ASESORA JURÍDICA, MEDIANTE EL MANEJO INTEGRAL DE LA
INFORMACIÓN COMO INSUMO PARA LA ATENCIÓN DE PETICIONES, REQUERIMIENTOS,
REPORTES A ENTES DE CONTROL Y LA CONSOLIDACIÓN DE BASES DE DATOS PARA LA
DESIGNACIÓN DEL RIESGO</t>
  </si>
  <si>
    <t>0-166-2-2025</t>
  </si>
  <si>
    <t>PRESTACIÓN DE SERVICIOS PROFESIONALES COMO ABOGADO PARA EL
FORTALECIMIENTO INSTITUCIONAL DE CORMAGDALEN</t>
  </si>
  <si>
    <t xml:space="preserve">0-170-2-2025 </t>
  </si>
  <si>
    <t>PRESTAR SUS SERVICIOS PROFESIONALES EN TEMAS JURÍDICOS PARA EL
FORTALECIMIENTO INSTITUCIONAL DE LA SECRETARIA GENERAL.</t>
  </si>
  <si>
    <t>0-172-2-2025</t>
  </si>
  <si>
    <t>PRESTACIÓN DE SERVICIOS PROFESIONALES PARA EL FORTALECIMIENTO
INSTITUCIONAL DE LA SECRETARIA GENERAL EN TEMAS CONTABLE Y OTROS
TEMAS TRANSVERSALES A SU CARGO</t>
  </si>
  <si>
    <t>0-169-2-2025</t>
  </si>
  <si>
    <t>PRESTAR SUS SERVICIOS PROFESIONALES ESPECIALIZADOS DE ASESORIA
FINANCIERA Y PRESUPUESTAL PARA EL FORTALECIMIENTO INSTITUCIONAL DE LA SECRETARIA
GENERAL EN LOS TRAMITES Y PROCESOS QUE SE ENCUENTREN A SU CARGO</t>
  </si>
  <si>
    <t>WILLINGTON RAFAEL</t>
  </si>
  <si>
    <t>0-164-2-2025</t>
  </si>
  <si>
    <t>PRESTACIÓN DE SERVICIOS PROFESIONALES EN APOYO A LA
SUBDIRECCIÓN DE GESTIÓN COMERCIAL EN LA GESTIÓN DE PROCESOS JURÍDICOS
VINCULADOS A LA ACTIVIDAD Y DESARROLLO PORTUARIO</t>
  </si>
  <si>
    <t>0-174-2-2025</t>
  </si>
  <si>
    <t>“PRESTAR SUS SERVICIOS PROFESIONALES EN LA SECRETARIA GENERAL
EN EL ÁREA DE TESORERIA PARA EL FORTALECIMIENTO DE ESTA DEPENDENCIA</t>
  </si>
  <si>
    <t>0-163-2-2025</t>
  </si>
  <si>
    <t>PRESTACIÓN DE SERVICIOS PROFESIONALES DE UN ABOGADO EN EL
DESARROLLO DE LAS ACTIVIDADES PORTUARIAS Y NO PORTUARIAS, ASÍ COMO EN EL
SEGUIMIENTO A LA GESTIÓN DE LA SUBDIRECCIÓN DE GESTIÓN COMERCIAL DE
CORMAGDALENA</t>
  </si>
  <si>
    <t>0-180-2-2025</t>
  </si>
  <si>
    <t>PRESTACIÓN DE SERVICIOS PROFESIONALES BRINDANDO SOPORTE
TÉCNICO EN PROYECTOS DE LA SUBDIRECCIÓN DE DESARROLLO SOSTENIBLE Y NAVEGACIÓN
EN EL MARCO DEL PROYECTO DE RECUPERACIÓN DE LA NAVEGACIÓN.”</t>
  </si>
  <si>
    <t>0-181-2-2025</t>
  </si>
  <si>
    <t>PRESTAR SERVICIOS PROFESIONALES EN LA SUBDIRECCIÓN DE DESARROLLO
SOSTENIBLE Y NAVEGACIÓN REALIZANDO ACTIVIDADES DE APOYO TÉCNICO EN
DESARROLLO DEL PROYECTO DE RECUPERACIÓN DE LA NAVEGACIÓN_x000D_</t>
  </si>
  <si>
    <t>0-175-2-2025</t>
  </si>
  <si>
    <t>PRESTACIÓN DE SERVICIOS DE APOYO A LA GESTIÓN PARA EL
FORTALECIMIENTO INSTITUCIONAL OFICINA DE SECCIONAL BARRANQUILLA COMO TÉCNICO
EN MANTENIMIENTO Y REPARACIÓN DE COMPUTADORES Y DE APOYO INTEGRAL A LAS
ACTIVIDADES DE SOPORTE</t>
  </si>
  <si>
    <t>NORMAN</t>
  </si>
  <si>
    <t>RODRIGUEZ ROMERO_x000D_</t>
  </si>
  <si>
    <t>0-129-2-2025</t>
  </si>
  <si>
    <t>PRESTACION DE SERVICIOS PARA EL FORTALECIMIENTO INSTITUCIONAL DE LA
OFICINA SECCIONAL BARRANQUILLA DE CORMAGDALENA COMO CONDUCTOR Y
APOYO A TRAMITES DE MENSAJERIA._x000D_</t>
  </si>
  <si>
    <t>$3.750.000</t>
  </si>
  <si>
    <t>MARELIS DEL CARMEN</t>
  </si>
  <si>
    <t>MANOTAS LOPEZ</t>
  </si>
  <si>
    <t>0-128-2-2025</t>
  </si>
  <si>
    <t>PRESTACION DE SERVICIOS PROFESIONALES EN EL ÁREA DE TALENTO HUMANO
DESARROLLANDO ACTIVIDADES ADMINISTRATIVAS RELACIONADAS CON LIQUIDACION
DE APORTES A LA SEGURIDAD SOCIAL, INCAPACIDADES, ENTRE OTRAS.</t>
  </si>
  <si>
    <t>0-179-2-2025</t>
  </si>
  <si>
    <t>PRESTAR SERVICIOS PROFESIONALES COMO INGENIERO CIVIL EN DESARROLLO DEL PROYECTO DE RECUPERACIÓN DE LA NAVEGACIÓN BRINDANDO SOPORTE TÉCNICO Y
ADMINISTRATIVO</t>
  </si>
  <si>
    <t>0-160-2-2025</t>
  </si>
  <si>
    <t>PRESTACIÓN DE SERVICIOS PROFESIONALES ESPECIALIZADOS PARA EL
FORTALECIMIENTO INSTITUCIONAL DE LA OFICINA ASESORA JURÍDICA, EN RELACIÓN CON
TEMÁTICAS TRANSVERSALES A SU GESTIÓN</t>
  </si>
  <si>
    <t>0-183-2-2025</t>
  </si>
  <si>
    <t>PRESTACIÓN DE SERVICIOS PROFESIONALES Y DE ASESORÍA PARA EL
DESARROLLO DE LAS ACTIVIDADES TRANSVERSALES DE LA OFICINA ASESORA
DE PLANEACIÓN EN DESARROLLO DEL PROYECTO FORTALECIMIENTO
INSTITUCIONAL</t>
  </si>
  <si>
    <t>0-182-2-2025</t>
  </si>
  <si>
    <t>PRESTACIÓN DE SERVICIOS DE UN INGENIERO CIVIL ASIGNADO AL ÁREA
DE RECURSOS HÍDRICOS DEL PROYECTO DE INVESTIGACIÓN DESARROLLO E INNOVACIÓN DE
CORMAGDALENA PARA EL ESTUDIO, MONITOREO Y TOMA DE DECISIONES EN EL RIO
MAGDALENA</t>
  </si>
  <si>
    <t>$ 27.000.000</t>
  </si>
  <si>
    <t>0-185-2-2025</t>
  </si>
  <si>
    <t>PRESTACIÓN DE SERVICIOS PROFESIONALES ESPECIALIZADOS EN
MATERIA DE CONTRATACIÓN ESTATAL Y GESTIÓN DE PROCESOS A CARGO DE LA OFICINA
ASESORA JURÍDICA, EN EL MARCO DEL PROYECTO DE FORTALECIMIENTO INSTITUCIONAL</t>
  </si>
  <si>
    <t>0-177-2-2025</t>
  </si>
  <si>
    <t>PRESTAR SUS SERVICIOS PROFESIONALES EN TEMAS ADMINISTRATIVOS PARA
EL FORTALECIMIENTO DE LA SECRETARIA GENERAL</t>
  </si>
  <si>
    <t>JOEL FRANCISCO</t>
  </si>
  <si>
    <t>JIMENEZ EPALZA</t>
  </si>
  <si>
    <t>0-187-2-2025</t>
  </si>
  <si>
    <t>to PRESTACION DE SERVICIOS PROFESIONALES EN EL ÁREA CONTABLE DE LA
SECRETARIA GENERAL DE CORMAGDALENA._x000D_</t>
  </si>
  <si>
    <t>0-184-2-2025</t>
  </si>
  <si>
    <t>PRESTACIÓN DE SERVICIOS PROFESIONALES JURÍDICOS PARA EL
FORTALECIMIENTO, SEGUIMIENTO Y CONTROL DE LAS ACTIVIDADES DE CORMAGDALENA
COMO ENTIDAD DINAMIZADORA DE LA INSTANCIA DE DECISIÓN DE LOS MUNICIPIOS
RIBEREÑOS Y DEMÁS TEMAS TRANSVERSALES DE LA OFICINA ASESORA DE PLANEACIÓN EN
DESARROLLO DEL PROYECTO DE FORTALECIMIENTO INSTITUCIONAL</t>
  </si>
  <si>
    <t>0-186-2-2025</t>
  </si>
  <si>
    <t>PRESTACIÓN DE SERVICIOS DE APOYO A LA GESTIÓN DESARROLLANDO
ACTIVIDADES ADMINISTRATIVAS EN EL MARCO DEL PROYECTO DE RECUPERACIÓN DE LA
NAVEGACIÓN DE LA SUBDIRECCIÓN DE DESARROLLO SOSTENIBLE Y NAVEGACIÓN</t>
  </si>
  <si>
    <t>0-188-2-2025</t>
  </si>
  <si>
    <t>“PRESTAR SUS SERVICIOS PROFESIONALES EN LA SECRETARÍA GENERAL
EN EL ÁREA DE SISTEMAS</t>
  </si>
  <si>
    <t>0-190-2-2025</t>
  </si>
  <si>
    <t xml:space="preserve"> “PRESTAR SUS SERVICIOS PROFESIONALES PARA EL FORTALECIMIENTO
DE LA SECRETARIA GENERAL EN TEMAS TRANSVERSALES EN EL ÁREA DE TESORERIA DE
CORMAGDALENA</t>
  </si>
  <si>
    <t>0-189-2-2025</t>
  </si>
  <si>
    <t>PRESTAR SUS SERVICIOS PROFESIONALES PARA EL FORTALECIMIENTO
INSTITUCIONAL DE LA SECRETARIA GENERAL EN EL ÁREA DE TALENTO HUMANO
Y EN EL ÁREA DE CONTABLE.</t>
  </si>
  <si>
    <t>ALBERTO CARLOS</t>
  </si>
  <si>
    <t>GONZALEZ CANTILLO</t>
  </si>
  <si>
    <t>0-192-2-2025</t>
  </si>
  <si>
    <t>PRESTAR SUS SERVICIOS PROFESIONALES ESPECIALIZADOS EN TEMAS
JURÍDICOS PARA EL FORTALECIMIENTO INSTITUCIONAL DE LA SECRETARIA
GENERAL</t>
  </si>
  <si>
    <t xml:space="preserve">GABRIEL EDUARDO </t>
  </si>
  <si>
    <t>AVILA REYES</t>
  </si>
  <si>
    <t>0-193-2-2025</t>
  </si>
  <si>
    <t>“PRESTAR SUS SERVICIOS PROFESIONALES ESPECIALIZADOS PARA EL
FORTALECIMIENTO EN LA DIRECCIÓN EJECUTIVA EN TEMAS ADMINISTRATIVOS</t>
  </si>
  <si>
    <t>IGNACIO</t>
  </si>
  <si>
    <t>MACHADO ESPINOSA</t>
  </si>
  <si>
    <t>0-191-2-2025</t>
  </si>
  <si>
    <t xml:space="preserve"> PRESTACION DE SERVICIOS PROFESIONALES EN EL ÁREA CONTABLE DE
LA CORPORACIÓN AUTONOMA REGIONAL DEL RÍO GRANDE DE LA MAGDALENA EN TEMAS
TRANSVERSALES</t>
  </si>
  <si>
    <t>0-173-2-2025</t>
  </si>
  <si>
    <t>0-168-2-2025</t>
  </si>
  <si>
    <t xml:space="preserve"> PRESTACION DE SERVICIOS PROFESIONALES EN EL ÁREA DE TALENTO
HUMANO EN EL DESARROLLO DE LOS PLANES INSTITUCIONALES</t>
  </si>
  <si>
    <t>ALEXANDER ENRIQUE</t>
  </si>
  <si>
    <t>ALVAREZ FONTALVO</t>
  </si>
  <si>
    <t>0-194-2-2025</t>
  </si>
  <si>
    <t>PRESTACIÓN DE SERVICIOS PROFESIONALES PARA LA ASESORÍA Y APOYO TÉCNICO EN
LOS PROYECTOS QUE DESARROLLA LA SUBDIRECCIÓN DE GESTIÓN COMERCIAL EN LA
ACTIVIDAD Y DESARROLLO PORTUARIO_x000D_</t>
  </si>
  <si>
    <t xml:space="preserve">ALEJANDRO ANTONIO </t>
  </si>
  <si>
    <t>ARRAZOLA ZOLLMER</t>
  </si>
  <si>
    <t>0-196-2-2025</t>
  </si>
  <si>
    <t>PRESTAR SERVICIOS PROFESIONALES COMO INGENIERO CIVIL BRINDANDO SOPORTE
TÉCNICO A LOS PROYECTOS QUE LLEVA LA SUBDIRECCIÓN DE DESARROLLO
SOSTENIBLE Y NAVEGACIÓN DEL PROYECTO DE RECUPERACIÓN DE LA NAVEGACIÓN</t>
  </si>
  <si>
    <t>0-201-2-2025</t>
  </si>
  <si>
    <t>PRESTAR SERVICIOS PROFESIONALES DE CARÁCTER ADMINISTRATIVO, CON EL FIN DE
APOYAR Y FORTALECER LOS PROCESOS DEL PROYECTO DE RECUPERACIÓN DE LA NAVEGACIÓN DE LA SUBDIRECCIÓN DE DESARROLLO SOSTENIBLE DE CORMAGDALENA</t>
  </si>
  <si>
    <t xml:space="preserve">ANGIE YULIETH </t>
  </si>
  <si>
    <t>ATUESTA AVILA</t>
  </si>
  <si>
    <t>0-197-2-2025</t>
  </si>
  <si>
    <t xml:space="preserve"> “PRESTACIÓN DE SERVICIOS DE APOYO A LA GESTIÓN PARA APOYAR EN
TEMAS ADMINISTRATIVOS Y SEGUIMIENTO DE PROCESOS EN EL DESARROLLO DEL
PROYECTO DE RECUPERACIÓN DE LA NAVEGACIÓN DE LA SUBDIRECCIÓN DE DESARROLLO
SOSTENIBLE Y NAVEGACIÓN DE CORMAGDALENA</t>
  </si>
  <si>
    <t>0-204-2-2025</t>
  </si>
  <si>
    <t>PRESTAR SERVICIOS PROFESIONALES PARA EL DESARROLLO DE
ACTIVIDADES JURÍDICAS EN EL MARCO LEGAL PARA EL PROYECTO DE RECUPERACIÓN DE
LA NAVEGACIÓN DE LA SUBDIRECCIÓN DE DESARROLLO SOSTENIBLE Y NAVEGACIÓN.”</t>
  </si>
  <si>
    <t xml:space="preserve">1.143.360.532
</t>
  </si>
  <si>
    <t>GISELLE PAOLA</t>
  </si>
  <si>
    <t>GOMEZ SALGUEDO</t>
  </si>
  <si>
    <t>0-198-2-2025</t>
  </si>
  <si>
    <t>PRESTAR SERVICIOS PROFESIONALES EN EL ÁREA DE COMUNICACIÓN
SOCIAL PARA APOYAR LA PLANEACIÓN, EJECUCIÓN Y SEGUIMIENTO DE LAS ESTRATEGIAS
DE COMUNICACIÓN INTERNA Y EXTERNA DE LA ENTIDAD ORIENTADAS A LA DIVULGACIÓN
INSTITUCIONAL, RELACIONAMIENTO CON MEDIOS, GESTIÓN DE CONTENIDOS Y
FORTALECIMIENTO DE LA IMAGEN INSTITUCIONAL</t>
  </si>
  <si>
    <t>$ 12.500.000</t>
  </si>
  <si>
    <t>0-200-2-2025</t>
  </si>
  <si>
    <t>PRESTAR SERVICIOS PROFESIONALES EN TEMAS DE INGENIERÍA, CON
EL FIN DE BRINDAR APOYO EN LA EJECUCIÓN Y SEGUIMIENTO DE LAS ACTIVIDADES
TÉCNICAS RELACIONADAS CON EL PROYECTO DE RECUPERACIÓN DE LA NAVEGACIÓN DE LA
SUBDIRECCIÓN DE DESARROLLO SOSTENIBLE Y NAVEGACIÓN.”</t>
  </si>
  <si>
    <t>SERGIO</t>
  </si>
  <si>
    <t>VILLAR SALINAS</t>
  </si>
  <si>
    <t>0-203-2-2025</t>
  </si>
  <si>
    <t>PRESTAR SERVICIOS PROFESIONALES COMO INGENIERO CIVIL, EN EL
SEGUIMIENTO TÉCNICO Y OPERATIVO DEL PROYECTO DE RECUPERACIÓN DE LA
NAVEGACIÓN, MEDIANTE LA EJECUCIÓN DE LABORES DE PLANEACIÓN, SEGUIMIENTO,
CONTROL Y EVALUACIÓN DE OBRAS E INTERVENCIONES DE LOS PROYECTOS DE LA
SUBDIRECCIÓN DE NAVEGACIÓN.”</t>
  </si>
  <si>
    <t>(1 adición) $4,000,000</t>
  </si>
  <si>
    <t xml:space="preserve">ALBERTO EDISON </t>
  </si>
  <si>
    <t>PADILLA BELEÑO</t>
  </si>
  <si>
    <t>0-202-2-2025</t>
  </si>
  <si>
    <t>PRESTAR SERVICIOS DE APOYO COMO PILOTO PARA LA OPERACIÓN DE LAS
EMBARCACIONES FLUVIALES DE CORMAGDALENA, EN LAS ACTIVIDADES DE
RECUPERACIÓN DE LA NAVEGACIÓN EN EL RÍO MAGDALENA</t>
  </si>
  <si>
    <t>FABIOLA MARGARITA</t>
  </si>
  <si>
    <t>DE LA HOZ CELEDON</t>
  </si>
  <si>
    <t>0-199-2-2025</t>
  </si>
  <si>
    <t>PRESTACIÓN DE SERVICIOS PROFESIONALES EN DESARROLLO DELPROYECTO DE
FORTALECIMIENTO INSTITUCIONAL PARA LAGESTIÓN, FORMULACIÓN Y EVALUACIÓN DE
LOS PROYECTOS QUE CUMPLAN CON LOS OBJETIVOS DE LA CORPORACIÓN.</t>
  </si>
  <si>
    <t>ROBINSON</t>
  </si>
  <si>
    <t>VILLADIEGO OSORIO</t>
  </si>
  <si>
    <t>0-205-2-2025</t>
  </si>
  <si>
    <t>PRESTACIÓN DE SERVICIOS PROFESIONALES DE ASESORÍA TÉCNICA, PRESUPUESTAL Y FINANCIERA QUE SE REQUIERA PARA EL FORTALECIMIENTO DE
LA OFICINA ASESORA DE PLANEACIÓN DE CORMAGDALENA.</t>
  </si>
  <si>
    <t>0-209-2-2025</t>
  </si>
  <si>
    <t>PRESTACIÓN DE SERVICIOS PROFESIONALES PARA EL
FORTALECIMIENTO EN LA OFICINA DE CONTROL INTERNO EN TEMAS RELACIONADOS CON
ASPECTOS FINANCIEROS, TRAMITES Y REQUERIMIENTOS</t>
  </si>
  <si>
    <t>0-211-2-2025</t>
  </si>
  <si>
    <t xml:space="preserve">
PRESTAR SUS SERVICIOS PROFESIONALES PARA EL FORTALECIMIENTO DE LA
SECRETARÍA GENERAL EN TEMAS TRANSVERSALES QUE SE GENERAN EN LA
DEPENDENCIA.</t>
  </si>
  <si>
    <t>0-213-2-2025</t>
  </si>
  <si>
    <t>PRESTACIÓN DE SERVICIOS PROFESIONALES BRINDANDO APOYO DE
MANERA INTEGRAL, EN LAS ACTIVIDADES ADMINISTRATIVAS, FINANCIERAS RELACIONADAS
CON LA EJECUCIÓN, CONTROL Y EVALUACIÓN DEL PROYECTO DE RECUPERACIÓN DE LA
NAVEGACIÓN DE LA SUBDIRECCIÓN DE DESARROLLO SOSTENIBLE Y NAVEGACIÓN</t>
  </si>
  <si>
    <t>GARCIA GUARDO</t>
  </si>
  <si>
    <t>0-215-2-2025</t>
  </si>
  <si>
    <t>PRESTAR SERVICIOS PROFESIONALES COMO INGENIERO CIVIL, PARA APOYAR LA
GESTIÓN, SEGUIMIENTO Y DESARROLLO TÉCNICO DE LOS PROYECTOS A
CARGO DE LA SUBDIRECCIÓN DE DESARROLLO SOSTENIBLE Y NAVEGACIÓN, EN
EL MARCO DEL PROYECTO DE RECUPERACIÓN DE LA NAVEGACIÓN</t>
  </si>
  <si>
    <t>0-207-2-2025</t>
  </si>
  <si>
    <t xml:space="preserve"> PRESTAR SUS SERVICIOS PROFESIONALES PARA EL FORTALECIMIENTO 
DE LA SECRETARIA GENERAL EN TEMAS TRANSVERSALES DE TIPO ADMINISTRATIVO.</t>
  </si>
  <si>
    <t>0-212-2-2025</t>
  </si>
  <si>
    <t>PRESTAR SUS SERVICIOS PROFESIONALES EN TEMAS ADMINISTRATIVOS
PARA EL FORTALECIMIENTO DE LA SECRETARIA GENERAL</t>
  </si>
  <si>
    <t>0-219-2-2025</t>
  </si>
  <si>
    <t>0-220-2-2025</t>
  </si>
  <si>
    <t>PRESTAR SUS SERVICIOS PROFESIONALES PARA EL FORTALECIMIENTO 
INSTITUCIONAL DE LA SECRETARIA GENERAL EN EL SEGUIMIENTO Y SUPERVISIÓN AL 
MANTENIMIENTO Y CONSERVACIÓN DE LAS SEDES DE CORMAGDALENA</t>
  </si>
  <si>
    <t>LAUDITH</t>
  </si>
  <si>
    <t>COGOLLO GALBÁN</t>
  </si>
  <si>
    <t>0-208-2-2025</t>
  </si>
  <si>
    <t>PRESTAR SUS SERVICIOS ASISTENCIALES PARA FORTALECIMIENTO DE LA
SECRETARIA GENERAL</t>
  </si>
  <si>
    <t>LUIS ALBERTO</t>
  </si>
  <si>
    <t>HUGUETT RIVERA</t>
  </si>
  <si>
    <t>0-214-2-2025</t>
  </si>
  <si>
    <t>PRESTACIÓN DE SERVICIOS PROFESIONALES DE INGENIERÍA PARA APOYAR
TÉCNICA Y OPERATIVAMENTE EN EL DESARROLLO, EJECUCIÓN Y SEGUIMIENTO
DE LOS PROYECTOS Y ACTIVIDADES ENMARCADOS EN EL PROYECTO DE MEDIO
AMBIENTE Y RECURSOS NATURALES RENOVABLES, DE LA SUBDIRECCIÓN DE
DESARROLLO SOSTENIBLE Y NAVEGACIÓN</t>
  </si>
  <si>
    <t>0-226-2-2025</t>
  </si>
  <si>
    <t xml:space="preserve">
PRESTACIÓN DE SERVICIOS PROFESIONALES COMO ABOGADO PARA EL
FORTALECIMIENTO INSTITUCIONAL DE LA OFICINA DE CONTROL INTERNO EN
ASUNTOS ADMINISTRATIVOS, DEMÁS TRÁMITES Y ACTUACIONES DE CARÁCTER
TRANSVERSAL EN LA CORPORACIÓN</t>
  </si>
  <si>
    <t>12400000</t>
  </si>
  <si>
    <t>0-227-2-2025</t>
  </si>
  <si>
    <t>PRESTACIÓN DE SERVICIOS PROFESIONALES PARA EL
FORTALECIMIENTO INSTITUCIONAL DE LA GESTIÓN DE LOS PROCESOS DE LA OFICINA
ASESORA DE PLANEACIÓN Y PROYECTOS DE LA CORPORACIÓN COMO ENTIDAD
DINAMIZADORA</t>
  </si>
  <si>
    <t>0-217-2-2025</t>
  </si>
  <si>
    <t>PRESTAR SUS SERVICIOS PROFESIONALES PARA EL FORTALECIMIENTO
INSTITUCIONAL DE LA SECRETARÍA GENERAL EN ASUNTOS DE TALENTO HUMANO Y OTROS
TEMAS TRANSVERSALES A SU CARGO</t>
  </si>
  <si>
    <t>0-216-2-2025</t>
  </si>
  <si>
    <t>PRESTACIÓN DE SERVICIOS PROFESIONALES ESPECIALIZADOS COMO
ABOGADO PARA EL FORTALECIMIENTO INSTITUCIONAL A LA SECRETARIA GENERAL EN TEMAS
RELACIONADOS CON EL COBRO PERSUASIVO DE LA ENTIDAD</t>
  </si>
  <si>
    <t>0-218-2-2025</t>
  </si>
  <si>
    <t>PRESTAR SUS SERVICIOS PROFESIONALES EN TEMAS JURIDICOS PARA
FORTALECIMIENTO DE LA SECRETARIA GENERAL.</t>
  </si>
  <si>
    <t>0-235-2-2025</t>
  </si>
  <si>
    <t>PRESTACIÓN DE SERVICIOS PROFESIONALES EN DESARROLLO DEL
PROYECTO DE IMAGEN INSTITUCIONAL EN MATERIA LOGÍSTICA Y ADMINISTRATIVA EN LA
OFICINA DE GESTIÓN Y ENLACE.</t>
  </si>
  <si>
    <t>0-230-2-2025</t>
  </si>
  <si>
    <t>PRESTACIÓN DE SERVICIOS PROFESIONALES EN EL PROYECTO DE
FORTALECIMIENTO INSTITUCIONAL EN EL SEGUIMIENTO Y EVALUACIÓN DE LA GESTIÓN
CORPORATIVA.</t>
  </si>
  <si>
    <t>SEBASTIAN</t>
  </si>
  <si>
    <t>OSORIO QUINTERO</t>
  </si>
  <si>
    <t>0-232-2-2025</t>
  </si>
  <si>
    <t>PRESTAR SERVICIOS PROFESIONALES EN TEMAS DE INGENIERÍA, MEDIANTE LA
REALIZACIÓN DE ACTIVIDADES ORIENTADAS A LA PLANIFICACIÓN, SEGUIMIENTO
Y EJECUCIÓN DE ACCIONES EN EL MARCO DEL PROYECTO DE RECUPERACIÓN
DE LA NAVEGACIÓN, DE LA SUBDIRECCIÓN DE DESARROLLO SOSTENIBLE Y
NAVEGACIÓN</t>
  </si>
  <si>
    <t>0-221-2-2025</t>
  </si>
  <si>
    <t>0-222-2-2025</t>
  </si>
  <si>
    <t xml:space="preserve"> PRESTAR SUS SERVICIOS PROFESIONALES COMO ABOGADO PARA EL 
FORTALECIMIENTO INSTITUCIONAL DE LA SECRETARIA GENERAL EN LOS TRÁMITES Y 
PROCESOS A SU CARGO</t>
  </si>
  <si>
    <t>0-223-2-2025</t>
  </si>
  <si>
    <t xml:space="preserve"> PRESTAR SUS SERVICIOS PROFESIONALES EN LA SECRETARIA GENERAL EN TEMAS
JURÍDICOS</t>
  </si>
  <si>
    <t>OSCAR DE JESUS</t>
  </si>
  <si>
    <t>MEJIA CONEO</t>
  </si>
  <si>
    <t>0-225-2-2025</t>
  </si>
  <si>
    <t>PRESTAR SUS SERVICIOS PROFESIONALES EN LA SECRETARIA GENERAL EN EL SEGUIMIENTO Y CONTROL DE LAS ACTIVIDADES A DESARROLLAR PRODUCTO DEL PLAN DE MEJORAMIENTO COMO RESULTADO DE LAS AUDITORIAS PRACTICADAS A LA DEPENDENCIA ASI COMO EL SEGUIMIENTO A LOS INDICADORES</t>
  </si>
  <si>
    <t>POLO MEDINA</t>
  </si>
  <si>
    <t>0-228-2-2025</t>
  </si>
  <si>
    <t xml:space="preserve">
PRESTAR SUS SERVICIOS PROFESIONALES ESPECIALIZADOS COMO ABOGADO
PARA EL FORTALECIMIENTO INSTITUCIONAL DE LA SECRETARIA GENERAL EN
TEMAS TRANSVERSALES</t>
  </si>
  <si>
    <t>0-231-2-2025</t>
  </si>
  <si>
    <t>“PRESTACIÓN DE SERVICIOS PROFESIONALES COMO ABOGADO PARA EL 
FORTALECIMIENTO INSTITUCIONAL DE LA OFICINA DE CONTROL INTERNO EN ASUNTOS 
ADMINISTRATIVOS, DEMÁS TRÁMITES Y PROCESOS QUE SE ENCUENTREN A SU CARGO</t>
  </si>
  <si>
    <t>0-233-2-2025</t>
  </si>
  <si>
    <t xml:space="preserve">
PRESTAR SUS SERVICIOS PROFESIONALES ESPECIALIZADOS EN EL ÀREA DE
TALENTO HUMANO EN LA SECRETARIA GENERAL PARA EL FORTALECIMIENTO DE
ESTA DEPENDENCIA</t>
  </si>
  <si>
    <t>0-229-2-2025</t>
  </si>
  <si>
    <t>JORGE FEDERICO</t>
  </si>
  <si>
    <t>HOYOS REDONDO</t>
  </si>
  <si>
    <t>0-236-2-2025</t>
  </si>
  <si>
    <t>PRESTAR SUS SERVICIOS PROFESIONALES EN LA DIRECCIÓN EJECUTIVA EN TEMAS
TRASVERSALES EN ASPECTOS FINANCIEROS</t>
  </si>
  <si>
    <t>DELIA DE LA ROSA</t>
  </si>
  <si>
    <t>MARTELO BARRAZA</t>
  </si>
  <si>
    <t>0-234-2-2025</t>
  </si>
  <si>
    <t xml:space="preserve">
PRESTAR SUS SERVICIOS PROFESIONALES COMO ABOGADO PARA EL
FORTALECIMIENTO EN LA SECRETARIA GENERAL DE CORMAGDALENA EN TEMAS
GENERALES QUE PERMITAN LA TOMA DE DESICIONES FORTALECIMIENTO DE LA
SECRETARIA GENERAL.</t>
  </si>
  <si>
    <t>JORGE ENRIQUE</t>
  </si>
  <si>
    <t>DOMINGUEZ PARRA</t>
  </si>
  <si>
    <t>0-237-2-2025</t>
  </si>
  <si>
    <t>PRESTAR SUS SERVICIOS PROFESIONALES EN LA SECRETARÍA GENERAL EN
ASUNTOS CONTABLES Y FINANCIEROS DE LA DEPENDENCIA</t>
  </si>
  <si>
    <t xml:space="preserve">1.075.291.409
</t>
  </si>
  <si>
    <t>KAREN DANIELA</t>
  </si>
  <si>
    <t>MOSQUERA MEDINA</t>
  </si>
  <si>
    <t>0-239-2-2025</t>
  </si>
  <si>
    <t>PRESTAR SUS SERVICIOS PROFESIONALES EN LA SECRETARÍA GENERAL 
EN EL AREA DE TALENTO HUMANO</t>
  </si>
  <si>
    <t>0-238-2-2025</t>
  </si>
  <si>
    <t>PRESTACIÓN DE SERVICIOS PROFESIONALES PARA EL 
FORTALECIMIENTO DE LA OFICINA ASESORA JURÍDICA EN TRAMITES DERIVADOS DE 
PROCESOS SANCIONATORIOS Y DE COBRO COACTIVO</t>
  </si>
  <si>
    <t>0-241-2-2025</t>
  </si>
  <si>
    <t>PRESTAR SERVICIOS PROFESIONALES DE UN ABOGADO PARA EL 
FORTALECIMIENTO DE CORMAGDALENA EN EL SEGUIMIENTO DE LOS INDICADORES DE 
GESTIÓN, ATENCIÓN A RESPUESTAS DE PETICIONES Y DEMÁS TEMAS DE LA CORPORACIÓN</t>
  </si>
  <si>
    <t>QUIROGA RAMIREZ</t>
  </si>
  <si>
    <t>0-240-2-2025</t>
  </si>
  <si>
    <t>PRESTACIÒN DE SERVICIOS PROFESIONALES PARA FORTALECIMIENTO DE LA
SECRETARIA GENERAL EN TEMAS GENERALES.</t>
  </si>
  <si>
    <t>NILSO</t>
  </si>
  <si>
    <t>0-242-2-2025</t>
  </si>
  <si>
    <t>PRESTACIÓN DE SERVICIOS PROFESIONALES ESPECIALIZADOS A LA
SUBDIRECCIÓN DE GESTIÓN COMERCIAL, EN ASUNTOS RELACIONADOS CON LA ACTIVIDAD
PORTUARIA Y LOS DEMÁS USOS DEL RÍO</t>
  </si>
  <si>
    <t>0-255-2-2025</t>
  </si>
  <si>
    <t>PRESTACIÓN DE SERVICIOS PROFESIONALES ESPECIALIZADOS PARA EL 
FORTALECIMIENTO INSTITUCIONAL DE LA OFICINA ASESORA JURÍDICA EN TRAMITES 
TRANSVERSALES DE LA ENTIDAD.”</t>
  </si>
  <si>
    <t>0-247-2-2025</t>
  </si>
  <si>
    <t>“PRESTACIÓN DE SERVICIOS PROFESIONALES COMO INGENIERO PARA 
BRINDAR APOYO TÉCNICO EN LA ESTRUCTURACIÓN, EJECUCIÓN, SEGUIMIENTO Y CONTROL 
DE LOS PROYECTOS ASOCIADOS AL PROYECTO DE RECUPERACIÓN DE LA NAVEGACIÓN DE 
LA SUBDIRECCIÓN DE DESARROLLO SOSTENIBLE Y NAVEGACIÓN.</t>
  </si>
  <si>
    <t>0-248-2-2025</t>
  </si>
  <si>
    <t>PRESTACIÓN DE SERVICIOS PROFESIONALES COMO ARQUITECTO, PARA 
APOYAR Y DESARROLLAR LAS ACTIVIDADES TÉCNICAS, ADMINISTRATIVAS Y DE 
COORDINACIÓN RELACIONADAS CON LA EJECUCIÓN DEL PROYECTO DE RECUPERACIÓN DE 
LA NAVEGACIÓN DE CORMAGDALENA</t>
  </si>
  <si>
    <t>0-244-2-2025</t>
  </si>
  <si>
    <t>PRESTACIÓN DE SERVICIOS PROFESIONALES EN INGENIERÍA PARA APOYAR A LA SUBDIRECCIÓN DE DESARROLLO SOSTENIBLE Y NAVEGACIÓN EN LAS 
ACTIVIDADES DE PLANEACIÓN, EJECUCIÓN, SEGUIMIENTO Y CONTROL TÉCNICO DE LOS 
PROYECTOS ASOCIADOS AL PROYECTO DE RECUPERACIÓN DE LA NAVEGACIÓN</t>
  </si>
  <si>
    <t>0-246-2-2025</t>
  </si>
  <si>
    <t>“PRESTACIÓN DE SERVICIOS PROFESIONALES A LA SUBDIRECCIÓN DE 
DESARROLLO SOSTENIBLE Y NAVEGACIÓN EN LA PARTE ADMINISTRATIVA APOYANDO ASÍ LA 
GESTIÓN DEL PROYECTO DE RECUPERACIÓN DE LA NAVEGACIÓN DE CORMAGDALENA</t>
  </si>
  <si>
    <t>0-243-2-2025</t>
  </si>
  <si>
    <t>PRESTACIÓN DE SERVICIOS PROFESIONALES COMO ABOGADA PARA BRINDAR
APOYO JURÍDICO INTEGRAL A LAS ACTIVIDADES ADMINISTRATIVAS Y
CONTRACTUALES DEL PROYECTO DE RECUPERACIÓN DE LA NAVEGACIÓN, A
CARGO DE LA SUB</t>
  </si>
  <si>
    <t>0-249-2-2025</t>
  </si>
  <si>
    <t>PRESTAR SERVICIOS PROFESIONALES COMO ABOGADO, BRINDANDO 
APOYO JURÍDICO EN LOS ASPECTOS LEGALES RELACIONADOS CON EL PROYECTO DE 
RECUPERACIÓN DE LA NAVEGACIÓN, EN EL MARCO DE LAS FUNCIONES DE LA SUBDIRECCIÓN 
DE DESARROLLO SOSTENIBLE Y NAVEGACIÓN DE CORMAGDALENA</t>
  </si>
  <si>
    <t>0-245-2-2025</t>
  </si>
  <si>
    <t>PRESTAR SERVICIOS PROFESIONALES EN TEMAS ADMINISTRATIVOS Y FINANCIEROS RELACIONADOS CON EL PROYECTO DE RECUPERACIÓN DE LA NAVEGACIÓN, EN EL MARCO DE LAS FUNCIONES DE LA SUBDIRECCIÓN DE DESARROLLO SOSTENIBLE Y NAVEGACIÓN DE CORMAGDALENA</t>
  </si>
  <si>
    <t>0-251-2-2025</t>
  </si>
  <si>
    <t xml:space="preserve"> PRESTACIÓN DE SERVICIOS PROFESIONALES A LA SUBDIRECCION DE 
GESTION COMERCIAL PARA BRINDAR APOYO EN EL DESARROLLO, PROMOCION Y 
ADMINISTRACION DE LOS PROYECTOS COMERCIALES Y ESTRATEGICOS DEL AREA, EN EL 
MARCO DE SU MISION DE GESTION DEL SISTEMA PORTUARIO Y EL COMERCIO FLUVIAL EN EL 
RIO MAGDALENA</t>
  </si>
  <si>
    <t>0-252-2-2025</t>
  </si>
  <si>
    <t>0-253-2-2025</t>
  </si>
  <si>
    <t xml:space="preserve"> PRESTACION DE SERVICIOS PROFESIONALES PARA BRINDAR APOYO A LA 
SUBDIRECCIÓN DE GESTIÓN COMERCIAL EN LOS ASPECTOS TÉCNICOS RELACIONADOS CON 
LA ACTIVIDAD PORTUARIA Y OTROS USOS DEL RÍO</t>
  </si>
  <si>
    <t>0-258-2-2025</t>
  </si>
  <si>
    <t>PRESTAR SUS SERVICIOS PROFESIONALES PARA EL FORTALECIMIENTO 
INSTITUCIONAL DE LA OFICINA ASESORA JURÍDICA EN TRÁMITES ADMINISTRATIVOS QUE SE 
DERIVEN DE SU GESTIÓN</t>
  </si>
  <si>
    <t>0-254-2-2025</t>
  </si>
  <si>
    <t>PRESTAR SUS SERVICIOS PROFESIONALES COMO ABOGADO EN TEMAS
JURÍDICOS GENERALES PARA EL FORTALECIMIENTO INSTITUCIONAL DE LA
SECRETARIA GENERAL</t>
  </si>
  <si>
    <t>AI</t>
  </si>
  <si>
    <t xml:space="preserve">LAURA MARCELA </t>
  </si>
  <si>
    <t>RAMIREZ CUENTAS</t>
  </si>
  <si>
    <t>0-257-2-2025</t>
  </si>
  <si>
    <t>PRESTACION DE SERVICIOS PROFESIONALES PARA LA AUTOMATIZACION 
DE PROCESOS Y DESARROLLO DE PRODUCTOS INFORMATICOS DEL PROYECTO DE 
INVESTIGACION DESARROLLO E INNOVACION DE CORMAGDALENA.</t>
  </si>
  <si>
    <t>$ 6.000.000</t>
  </si>
  <si>
    <t>0-259-2-2025</t>
  </si>
  <si>
    <t>PRESTAR SERVICIOS PROFESIONALES COMO ABOGADO PARA 
ASESORAR Y APOYAR JURÍDICAMENTE A LA OFICINA DE CONTROL INTERNO EN EL MARCO 
DEL FORTALECIMIENTO INSTITUCIONAL, EN ASUNTOS JURÍDICOS Y DEMÁS TRAMITES 
TRANSVERSALES A SU CARGO</t>
  </si>
  <si>
    <t>18400000</t>
  </si>
  <si>
    <t>52.271.069_x000D_</t>
  </si>
  <si>
    <t>GALMA BOLENA</t>
  </si>
  <si>
    <t>ROJAS VELASCO</t>
  </si>
  <si>
    <t>0-256-2-2025</t>
  </si>
  <si>
    <t>RESTAR SUS SERVICIOS PROFESIONALES EN LA REVISIÓN, Y ACTUALIZACIÓN DEL SG-SST</t>
  </si>
  <si>
    <t>EMERCY ISABEL</t>
  </si>
  <si>
    <t>GOMEZ PACHECO</t>
  </si>
  <si>
    <t>0-260-2-2025</t>
  </si>
  <si>
    <t>PRESTACIÓN DE SERVICIOS PROFESIONALES COMO ABOGADO EN LA 
SECRETARIA GENERAL EN TEMAS DE COBRO PERSUASIVO Y OTROS QUE SE GENEREN EN LA 
DEPENDENCIA</t>
  </si>
  <si>
    <t>SYSTEMVOTE</t>
  </si>
  <si>
    <t>0-261-2025</t>
  </si>
  <si>
    <t>CONTRATAR LA PRESTACIÓN DE SERVICIOS DE PLATAFORMA WEB PARA EL FORTALECIMIENTO Y LA GESTIÓN DE LA ASAMBLEA CORPORATIVA DE LA CORPORACIÓN AUTONOMA REGIONAL DEL RIO GRANDE DE LA MAGDALENA - CORMAGDALENA</t>
  </si>
  <si>
    <t>0-262-2-2025</t>
  </si>
  <si>
    <t>PRESTACIÓN DE SERVICIOS PROFESIONALES PARA EL 
FORTALECIMIENTO DE LA OFICINA ASESORA JURÍDICA EN LOS TRAMITES A SU CARGO</t>
  </si>
  <si>
    <t>0-263-2-2025</t>
  </si>
  <si>
    <t xml:space="preserve">
PRESTAR SUS SERVICIOS PROFESIONALES ESPECIALIZADOS EN TEMAS
CONTABLES QUE SEAN TRANSVERSALES EN LA SECRETARIA GENERAL DE
CORMAGDALENA</t>
  </si>
  <si>
    <t>JACOBO</t>
  </si>
  <si>
    <t>JUAN ROLONG</t>
  </si>
  <si>
    <t>0-264-2-2025</t>
  </si>
  <si>
    <t>PRESTAR SERVICIOS PROFESIONALES EN TEMAS DE INGENIERÍA CIVIL,
EN EL MARCO DEL PROYECTO DE RECUPERACIÓN DE LA NAVEGACIÓN CON EL PROPÓSITO
DE APOYAR EN EL DESARROLLO DE LOS PROYECTOS ASIGNADOS A LA SUBDIRECCIÓN DE
DESARROLLO SOSTENIBLE Y NAVEGACIÓN</t>
  </si>
  <si>
    <t>PENSEMOS SAS</t>
  </si>
  <si>
    <t>0-265-2-2025</t>
  </si>
  <si>
    <t>SUSCRIPCIÓN EN LA NUBE A LA SUITE VISIÓN EMPRESARIAL BSC 2025 COMO HERRAMIENTA PARA EL APOYO DEL SEGUIMIENTO Y CONTROL DEL SISTEMA DE GESTIÓN ESTRATÉGICA.</t>
  </si>
  <si>
    <t>ET NEGOCIOS SAS</t>
  </si>
  <si>
    <t>0-267-2-2025</t>
  </si>
  <si>
    <t>ARRENDAMIENTO INCLUIDA LA ADMINISTRACION DE INMUEBLE DESTINADO AL FUNCIONAMIENTO DE LA OFICINA SECCIONAL BARRANQUILLA DE LA CORPORACION AUTONOMA REGIONAL DEL RIO GRANDE DE LA MAGDALENA CORMAGDALENA</t>
  </si>
  <si>
    <t>95%</t>
  </si>
  <si>
    <t>$ 210.877.194</t>
  </si>
  <si>
    <t>$ 35.146.199</t>
  </si>
  <si>
    <t>EN EJECUCION</t>
  </si>
  <si>
    <t>NAVARRO TOVAR PH SAS</t>
  </si>
  <si>
    <t>0-269-2-2025</t>
  </si>
  <si>
    <t>90%</t>
  </si>
  <si>
    <t>$ 46.109.463</t>
  </si>
  <si>
    <t>$15.584.800</t>
  </si>
  <si>
    <t>0-271-2-2025</t>
  </si>
  <si>
    <t>CONTRATAR LA PRESTACIÓN DE LOS SERVICIOS PROFESIONALES PARA 
LA SUPERVISIÓN DEL PROYECTO "FORTALECIMIENTO INTEGRAL DE LA GESTIÓN AMBIENTAL 
SOSTENIBLE Y APROVECHAMIENTO RESPONSABLE DE RECURSOS NATURALES PARA LA 
PROTECCIÓN Y CONSERVACIÓN DE LA CUENCA DEL RÍO MAGDALENA</t>
  </si>
  <si>
    <t>31/01/2027</t>
  </si>
  <si>
    <t>JAIME DAVID</t>
  </si>
  <si>
    <t>ROA AMADOR</t>
  </si>
  <si>
    <t>0-273-2-2025</t>
  </si>
  <si>
    <t>CONTRATAR LA PRESTACIÓN DE LOS SERVICIOS PROFESIONALES PARA EL
PROYECTO "FORTALECIMIENTO INTEGRAL DE LA GESTIÓN AMBIENTAL
SOSTENIBLE Y APROVECHAMIENTO RESPONSABLE DE RECURSOS NATURALES
PARA LA PROTECCIÓN Y CONSERVACIÓN DE LA CUENCA DEL RÍO MAGDALENA"
EN DESARROLLO DEL OBJETIVO ESPECÍFICO 3 "ZONIFICAR LAS ÁREAS
POTENCIALES PARA IMPLEMENTAR ACTIVIDADES DE CONSERVACIÓN Y
RECUPERACIÓN EN LOS MUNICIPIOS PRIORIZADOS_x000D_</t>
  </si>
  <si>
    <t>121.000.000</t>
  </si>
  <si>
    <t>FELIX TRUJILLO FALLA SAS</t>
  </si>
  <si>
    <t>0-274-2-2025</t>
  </si>
  <si>
    <t>ARRENDAMIENTO DE INMUEBLE DESTINADO AL FUNCIONAMIENTO DE LA OFICINA SECCIONAL NEIVA DE LA CORPORACIÓN AUTONOMA REGIONAL DEL RIO GRAND DE LA MAGDALENA - CORMAGDALENA</t>
  </si>
  <si>
    <t>31/07/2026</t>
  </si>
  <si>
    <t>890106271-5</t>
  </si>
  <si>
    <t>CORPORACION CLUB DE PESCA BARRNQUILLA</t>
  </si>
  <si>
    <t>CORPORACION CLUB DE PESCA BARRANQUILLA</t>
  </si>
  <si>
    <t>ARRENDAMIENTO CELDAS DE AMARRE DE LAS EMBARCACIONES FLUVIALES ASIGNADAS A LA OFICINA SECCIONAL BARRANQUILLA</t>
  </si>
  <si>
    <t>31/12/2025</t>
  </si>
  <si>
    <t xml:space="preserve">FINALIZADO/ EN PROCESO DE LIQUIDACION </t>
  </si>
  <si>
    <t>0-276-2-2025</t>
  </si>
  <si>
    <t>CONTRATAR LA PRESTACION DE LOS SERVICIOS PROFESIONALES PARA 
EL PROYECTO "FORTALECIMIENTO INTEGRAL DE LA GESTIÓN AMBIENTAL SOSTENIBLE Y 
APROVECHAMIENTO RESPONSABLE DE RECURSOS NATURALES PARA LA PROTECCIÓN Y 
CONSERVACIÓN DE LA CUENCA DEL RÍO MAGDALENA" EN DESARROLLO DEL OBJETIVO 
ESPECIFICO 2 "REALIZAR LA CARACTERIZACIÓN TOPO- BATIMÉTRICA DEL RIO MAGDALENA 
EN LOS SECTORES PRIORIZADOS</t>
  </si>
  <si>
    <t>36.900.000</t>
  </si>
  <si>
    <t>0-278-2-2025</t>
  </si>
  <si>
    <t xml:space="preserve">
PRESTACIÓN DE SERVICIOS PROFESIONALES DE ABOGADO ESPECIALIZADO
PARA EL FORTALECIMIENTO INSTITUCIONAL DE LA OFICINA ASESORA JURÍDICA
EN ASUNTOS CONTRACTUALES Y OTROS TEMAS TRANSVERSALES A SU CARGO</t>
  </si>
  <si>
    <t>DANIEL ENRIQUE</t>
  </si>
  <si>
    <t>PEREIRA NARVAEZ</t>
  </si>
  <si>
    <t>0-279-2-2025</t>
  </si>
  <si>
    <t>“CONTRATAR LA PRESTACION DE LOS SERVICIOS PROFESIONALES PARA 
LA SUPERVISIÓN DEL PROYECTO "FORTALECIMIENTO INTEGRAL DE LA GESTIÓN AMBIENTAL 
SOSTENIBLE Y APROVECHAMIENTO RESPONSABLE DE RECURSOS NATURALES PARA LA 
PROTECCIÓN Y CONSERVACIÓN DE LA CUENCA DEL RÍO MAGDALENA.</t>
  </si>
  <si>
    <t>67.650.000</t>
  </si>
  <si>
    <t>MARIA ALEXANDRA</t>
  </si>
  <si>
    <t>MERLANO MORALES</t>
  </si>
  <si>
    <t>0-280-2-2025</t>
  </si>
  <si>
    <t>CONTRATAR LA PRESTACION DE LOS SERVICIOS PROFESIONALES PARA 
EL PROYECTO "FORTALECIMIENTO INTEGRAL DE LA GESTIÓN AMBIENTAL SOSTENIBLE Y 
APROVECHAMIENTO RESPONSABLE DE RECURSOS NATURALES PARA LA PROTECCIÓN Y 
CONSERVACIÓN DE LA CUENCA DEL RÍO MAGDALENA" EN DESARROLLO DEL OBJETIVO 
ESPECIFICO 4 "CARACTERIZAR LOS ASPECTOS SOCIOECONÓMICO Y PREDIAL DE LAS ÁREAS 
POTENCIALES PARA IMPLEMENTAR ACTIVIDADES DE CONSERVACIÓN Y RECUPERACIÓN EN 
LOS MUNICIPIOS PRIORIZADOS</t>
  </si>
  <si>
    <t>56.000.000</t>
  </si>
  <si>
    <t>0-284-2-2025</t>
  </si>
  <si>
    <t>28/01/2027</t>
  </si>
  <si>
    <t>38%</t>
  </si>
  <si>
    <t>$ 55.000.000</t>
  </si>
  <si>
    <t>$ 88.000.000</t>
  </si>
  <si>
    <t>RAFAEL MANUEL</t>
  </si>
  <si>
    <t>COGOLLO TORRES</t>
  </si>
  <si>
    <t>0-285-2-2025</t>
  </si>
  <si>
    <t>CONTRATAR LA PRESTACION DE LOS SERVICIOS PROFESIONALES PARA 
EL PROYECTO "FORTALECIMIENTO INTEGRAL DE LA GESTIÓN AMBIENTAL SOSTENIBLE Y 
APROVECHAMIENTO RESPONSABLE DE RECURSOS NATURALES PARA LA PROTECCIÓN Y 
CONSERVACIÓN DE LA CUENCA DEL RÍO MAGDALENA" EN DESARROLLO DEL OBJETIVO 
ESPECIFICO 3 "ZONIFICAR LAS ÁREAS POTENCIALES PARA IMPLEMENTAR ACTIVIDADES DE 
CONSERVACIÓN Y RECUPERACIÓN EN LOS MUNICIPIOS PRIORIZADOS</t>
  </si>
  <si>
    <t>04/03/2027</t>
  </si>
  <si>
    <t>55.350.000</t>
  </si>
  <si>
    <t>0-286-2-2025</t>
  </si>
  <si>
    <t>CONTRATAR LA PRESTACION DE LOS SERVICIOS PROFESIONALES PARA LA
SUPERVISIÓN DEL PROYECTO FORTALECIMIENTO INTEGRAL DE LA GESTIÓN
AMBIENTAL SOSTENIBLE Y APROVECHAMIENTO RESPONSABLE DE RECURSOS NATURALES PARA LA PROTECCIÓN Y CONSERVACIÓN DE LA CUENCA DEL RÍO MAGDALENA</t>
  </si>
  <si>
    <t>06/03/2027</t>
  </si>
  <si>
    <t>IVONNE AMANDA</t>
  </si>
  <si>
    <t>MARTINEZ RODRIGUEZ</t>
  </si>
  <si>
    <t>0-282-2-2025</t>
  </si>
  <si>
    <t>05/01/2027</t>
  </si>
  <si>
    <t>49.200.000</t>
  </si>
  <si>
    <t>IVANNA ANDREA</t>
  </si>
  <si>
    <t xml:space="preserve"> PORRAS TORRES</t>
  </si>
  <si>
    <t>0-281-2-2025</t>
  </si>
  <si>
    <t>CONTRATAR LA PRESTACION DE LOS SERVICIOS PROFESIONALES PARA EL
PROYECTO "FORTALECIMIENTO INTEGRAL DE LA GESTIÓN AMBIENTAL
SOSTENIBLE Y APROVECHAMIENTO RESPONSABLE DE RECURSOS NATURALES
PARA LA PROTECCIÓN Y CONSERVACIÓN DE LA CUENCA DEL RÍO MAGDALENA"
EN DESARROLLO DEL OBJETIVO ESPECIFICO 4 "CARACTERIZAR LOS ASPECTOS
SOCIOECONÓMICO Y PREDIAL DE LAS ÁREAS POTENCIALES PARA IMPLEMENTAR
ACTIVIDADES DE CONSERVACIÓN Y RECUPERACIÓN EN LOS MUNICIPIOS
PRIORIZADOS</t>
  </si>
  <si>
    <t>07/01/2027</t>
  </si>
  <si>
    <t>39.900.000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</si>
</sst>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64" formatCode="_-* #,##0.00\ &quot;€&quot;_-;\-* #,##0.00\ &quot;€&quot;_-;_-* &quot;-&quot;??\ &quot;€&quot;_-;_-@_-"/>
    <numFmt numFmtId="165" formatCode="_(* #,##0.00_);_(* \(#,##0.00\);_(* &quot;-&quot;??_);_(@_)"/>
    <numFmt numFmtId="166" formatCode="_-&quot;$&quot;* #,##0_-;\-&quot;$&quot;* #,##0_-;_-&quot;$&quot;* &quot;-&quot;_-;_-@_-"/>
    <numFmt numFmtId="167" formatCode="&quot;$&quot;\ #,##0"/>
    <numFmt numFmtId="168" formatCode="_-[$$-409]* #,##0.00_ ;_-[$$-409]* \-#,##0.00\ ;_-[$$-409]* &quot;-&quot;??_ ;_-@_ "/>
    <numFmt numFmtId="169" formatCode="[$$-240A]\ #,##0.00"/>
    <numFmt numFmtId="170" formatCode="[$$-240A]\ #,##0"/>
    <numFmt numFmtId="171" formatCode="0.0%"/>
    <numFmt numFmtId="172" formatCode="_-[$$-240A]\ * #,##0.00_-;\-[$$-240A]\ * #,##0.00_-;_-[$$-240A]\ * &quot;-&quot;??_-;_-@_-"/>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4"/>
      <color theme="1"/>
      <name val="Arial Nova Cond Light"/>
      <family val="2"/>
    </font>
    <font>
      <sz val="14"/>
      <color theme="1"/>
      <name val="Arial Nova Cond Light"/>
    </font>
    <font>
      <sz val="12"/>
      <color theme="1"/>
      <name val="Arial Nova Cond Light"/>
      <family val="2"/>
    </font>
    <font>
      <sz val="14"/>
      <color theme="1"/>
      <name val="Arial Nova"/>
    </font>
    <font>
      <sz val="12"/>
      <color theme="1"/>
      <name val="Arial Nova Light"/>
    </font>
    <font>
      <u/>
      <sz val="12"/>
      <color theme="10"/>
      <name val="Arial Nova Light"/>
    </font>
    <font>
      <sz val="12"/>
      <color rgb="FF000000"/>
      <name val="Arial Nova Light"/>
    </font>
    <font>
      <b/>
      <sz val="14"/>
      <color theme="0"/>
      <name val="Arial Nova Cond Light"/>
      <family val="2"/>
    </font>
    <font>
      <b/>
      <sz val="14"/>
      <color theme="0"/>
      <name val="Arial Nova Cond Light"/>
    </font>
    <font>
      <b/>
      <sz val="12"/>
      <color theme="0"/>
      <name val="Arial Nova Cond Light"/>
      <family val="2"/>
    </font>
    <font>
      <sz val="11"/>
      <color rgb="FFFF0000"/>
      <name val="Calibri"/>
      <family val="2"/>
      <scheme val="minor"/>
    </font>
    <font>
      <sz val="12"/>
      <color theme="1"/>
      <name val="Arial Nova Cond Light"/>
    </font>
    <font>
      <sz val="14"/>
      <color rgb="FF000000"/>
      <name val="Arial Nova Cond Light"/>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70C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auto="1"/>
      </left>
      <right style="thin">
        <color auto="1"/>
      </right>
      <top style="thin">
        <color auto="1"/>
      </top>
      <bottom style="thin">
        <color rgb="FF000000"/>
      </bottom>
      <diagonal/>
    </border>
    <border>
      <left/>
      <right/>
      <top style="thin">
        <color auto="1"/>
      </top>
      <bottom/>
      <diagonal/>
    </border>
    <border>
      <left/>
      <right style="thin">
        <color rgb="FF000000"/>
      </right>
      <top/>
      <bottom style="thin">
        <color rgb="FF000000"/>
      </bottom>
      <diagonal/>
    </border>
    <border>
      <left/>
      <right/>
      <top style="thin">
        <color rgb="FF000000"/>
      </top>
      <bottom/>
      <diagonal/>
    </border>
    <border>
      <left/>
      <right/>
      <top style="thin">
        <color auto="1"/>
      </top>
      <bottom style="thin">
        <color auto="1"/>
      </bottom>
      <diagonal/>
    </border>
    <border>
      <left/>
      <right/>
      <top style="thin">
        <color rgb="FF000000"/>
      </top>
      <bottom style="thin">
        <color rgb="FF000000"/>
      </bottom>
      <diagonal/>
    </border>
  </borders>
  <cellStyleXfs count="11">
    <xf numFmtId="0" fontId="0" fillId="0" borderId="0"/>
    <xf numFmtId="165" fontId="1" fillId="0" borderId="0" applyFont="0" applyFill="0" applyBorder="0" applyAlignment="0" applyProtection="0"/>
    <xf numFmtId="166" fontId="1" fillId="0" borderId="0" applyFont="0" applyFill="0" applyBorder="0" applyAlignment="0" applyProtection="0"/>
    <xf numFmtId="0" fontId="3" fillId="0" borderId="0"/>
    <xf numFmtId="44"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50">
    <xf numFmtId="0" fontId="0" fillId="0" borderId="0" xfId="0"/>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pplyProtection="1">
      <alignment horizontal="center" vertical="center" wrapText="1"/>
      <protection locked="0"/>
    </xf>
    <xf numFmtId="0" fontId="5" fillId="2" borderId="1" xfId="0" applyFont="1" applyFill="1" applyBorder="1" applyAlignment="1">
      <alignment horizontal="center" vertical="center" wrapText="1"/>
    </xf>
    <xf numFmtId="0" fontId="4" fillId="0" borderId="0" xfId="0" applyFont="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14" fontId="4" fillId="3" borderId="0" xfId="0" applyNumberFormat="1"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3" fontId="4" fillId="2" borderId="1" xfId="0" applyNumberFormat="1" applyFont="1" applyFill="1" applyBorder="1" applyAlignment="1" applyProtection="1">
      <alignment horizontal="center" vertical="center" wrapText="1"/>
      <protection hidden="1"/>
    </xf>
    <xf numFmtId="49" fontId="4" fillId="2" borderId="1"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wrapText="1"/>
      <protection hidden="1"/>
    </xf>
    <xf numFmtId="14" fontId="4" fillId="2" borderId="1" xfId="0" applyNumberFormat="1" applyFont="1" applyFill="1" applyBorder="1" applyAlignment="1" applyProtection="1">
      <alignment horizontal="center" vertical="center" wrapText="1"/>
      <protection hidden="1"/>
    </xf>
    <xf numFmtId="14" fontId="5" fillId="2" borderId="12" xfId="0" applyNumberFormat="1" applyFont="1" applyFill="1" applyBorder="1" applyAlignment="1" applyProtection="1">
      <alignment horizontal="center" vertical="center" wrapText="1"/>
      <protection hidden="1"/>
    </xf>
    <xf numFmtId="167" fontId="4" fillId="2" borderId="1" xfId="0" applyNumberFormat="1" applyFont="1" applyFill="1" applyBorder="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4" fillId="2" borderId="12" xfId="0" applyFont="1" applyFill="1" applyBorder="1" applyAlignment="1" applyProtection="1">
      <alignment horizontal="center" vertical="center" wrapText="1"/>
      <protection hidden="1"/>
    </xf>
    <xf numFmtId="14" fontId="4" fillId="2" borderId="7" xfId="0"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3" fontId="4" fillId="2" borderId="2" xfId="0" applyNumberFormat="1" applyFont="1" applyFill="1" applyBorder="1" applyAlignment="1" applyProtection="1">
      <alignment horizontal="center" vertical="center" wrapText="1"/>
      <protection hidden="1"/>
    </xf>
    <xf numFmtId="49" fontId="4" fillId="2" borderId="2" xfId="0" applyNumberFormat="1"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wrapText="1"/>
      <protection hidden="1"/>
    </xf>
    <xf numFmtId="14" fontId="4" fillId="2" borderId="2" xfId="0" applyNumberFormat="1" applyFont="1" applyFill="1" applyBorder="1" applyAlignment="1" applyProtection="1">
      <alignment horizontal="center" vertical="center" wrapText="1"/>
      <protection hidden="1"/>
    </xf>
    <xf numFmtId="14" fontId="5" fillId="2" borderId="14" xfId="0" applyNumberFormat="1" applyFont="1" applyFill="1" applyBorder="1" applyAlignment="1" applyProtection="1">
      <alignment horizontal="center" vertical="center" wrapText="1"/>
      <protection hidden="1"/>
    </xf>
    <xf numFmtId="167" fontId="4" fillId="2" borderId="2" xfId="0" applyNumberFormat="1"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4" fillId="2" borderId="14" xfId="0" applyFont="1" applyFill="1" applyBorder="1" applyAlignment="1" applyProtection="1">
      <alignment horizontal="center" vertical="center" wrapText="1"/>
      <protection hidden="1"/>
    </xf>
    <xf numFmtId="14" fontId="4" fillId="2" borderId="19" xfId="0" applyNumberFormat="1" applyFont="1" applyFill="1" applyBorder="1" applyAlignment="1" applyProtection="1">
      <alignment horizontal="center" vertical="center" wrapText="1"/>
      <protection hidden="1"/>
    </xf>
    <xf numFmtId="3" fontId="4" fillId="2" borderId="12" xfId="0" applyNumberFormat="1" applyFont="1" applyFill="1" applyBorder="1" applyAlignment="1" applyProtection="1">
      <alignment horizontal="center" vertical="center" wrapText="1"/>
      <protection hidden="1"/>
    </xf>
    <xf numFmtId="49" fontId="4" fillId="2" borderId="12" xfId="0" applyNumberFormat="1" applyFont="1" applyFill="1" applyBorder="1" applyAlignment="1" applyProtection="1">
      <alignment horizontal="center" vertical="center" wrapText="1"/>
      <protection hidden="1"/>
    </xf>
    <xf numFmtId="167" fontId="4" fillId="2" borderId="12" xfId="0" applyNumberFormat="1" applyFont="1" applyFill="1" applyBorder="1" applyAlignment="1" applyProtection="1">
      <alignment horizontal="center" vertical="center" wrapText="1"/>
      <protection hidden="1"/>
    </xf>
    <xf numFmtId="14" fontId="4" fillId="2" borderId="12" xfId="0" applyNumberFormat="1" applyFont="1" applyFill="1" applyBorder="1" applyAlignment="1" applyProtection="1">
      <alignment horizontal="center" vertical="center" wrapText="1"/>
      <protection hidden="1"/>
    </xf>
    <xf numFmtId="167" fontId="5" fillId="2" borderId="1" xfId="0" applyNumberFormat="1" applyFont="1" applyFill="1" applyBorder="1" applyAlignment="1" applyProtection="1">
      <alignment horizontal="center" vertical="center" wrapText="1"/>
      <protection hidden="1"/>
    </xf>
    <xf numFmtId="14" fontId="4" fillId="2" borderId="14" xfId="0" applyNumberFormat="1" applyFont="1" applyFill="1" applyBorder="1" applyAlignment="1" applyProtection="1">
      <alignment horizontal="center" vertical="center" wrapText="1"/>
      <protection hidden="1"/>
    </xf>
    <xf numFmtId="49" fontId="5" fillId="2" borderId="1" xfId="0" applyNumberFormat="1" applyFont="1" applyFill="1" applyBorder="1" applyAlignment="1" applyProtection="1">
      <alignment horizontal="center" vertical="center" wrapText="1"/>
      <protection hidden="1"/>
    </xf>
    <xf numFmtId="49" fontId="5" fillId="2" borderId="2" xfId="0" applyNumberFormat="1" applyFont="1" applyFill="1" applyBorder="1" applyAlignment="1" applyProtection="1">
      <alignment horizontal="center" vertical="center" wrapText="1"/>
      <protection hidden="1"/>
    </xf>
    <xf numFmtId="49" fontId="5" fillId="2" borderId="12" xfId="0" applyNumberFormat="1" applyFont="1" applyFill="1" applyBorder="1" applyAlignment="1" applyProtection="1">
      <alignment horizontal="center" vertical="center" wrapText="1"/>
      <protection hidden="1"/>
    </xf>
    <xf numFmtId="49" fontId="5" fillId="2" borderId="3" xfId="0" applyNumberFormat="1" applyFont="1" applyFill="1" applyBorder="1" applyAlignment="1" applyProtection="1">
      <alignment horizontal="center" vertical="center" wrapText="1"/>
      <protection hidden="1"/>
    </xf>
    <xf numFmtId="49" fontId="4" fillId="2" borderId="3" xfId="0" applyNumberFormat="1" applyFont="1" applyFill="1" applyBorder="1" applyAlignment="1" applyProtection="1">
      <alignment horizontal="center" vertical="center" wrapText="1"/>
      <protection hidden="1"/>
    </xf>
    <xf numFmtId="49" fontId="5" fillId="2" borderId="5" xfId="0" applyNumberFormat="1" applyFont="1" applyFill="1" applyBorder="1" applyAlignment="1" applyProtection="1">
      <alignment horizontal="center" vertical="center" wrapText="1"/>
      <protection hidden="1"/>
    </xf>
    <xf numFmtId="49" fontId="4" fillId="2" borderId="5" xfId="0" applyNumberFormat="1" applyFont="1" applyFill="1" applyBorder="1" applyAlignment="1" applyProtection="1">
      <alignment horizontal="center" vertical="center" wrapText="1"/>
      <protection hidden="1"/>
    </xf>
    <xf numFmtId="49" fontId="5" fillId="2" borderId="14" xfId="0" applyNumberFormat="1" applyFont="1" applyFill="1" applyBorder="1" applyAlignment="1" applyProtection="1">
      <alignment horizontal="center" vertical="center" wrapText="1"/>
      <protection hidden="1"/>
    </xf>
    <xf numFmtId="49" fontId="4" fillId="2" borderId="14" xfId="0" applyNumberFormat="1"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49" fontId="4" fillId="2" borderId="26" xfId="0" applyNumberFormat="1" applyFont="1" applyFill="1" applyBorder="1" applyAlignment="1" applyProtection="1">
      <alignment horizontal="center" vertical="center" wrapText="1"/>
      <protection hidden="1"/>
    </xf>
    <xf numFmtId="49" fontId="11" fillId="4" borderId="12" xfId="0" applyNumberFormat="1" applyFont="1" applyFill="1" applyBorder="1" applyAlignment="1" applyProtection="1">
      <alignment horizontal="center" vertical="center" wrapText="1"/>
      <protection hidden="1"/>
    </xf>
    <xf numFmtId="0" fontId="11" fillId="4" borderId="12" xfId="0" applyFont="1" applyFill="1" applyBorder="1" applyAlignment="1" applyProtection="1">
      <alignment horizontal="center" vertical="center" wrapText="1"/>
      <protection hidden="1"/>
    </xf>
    <xf numFmtId="14" fontId="11" fillId="4" borderId="12" xfId="0" applyNumberFormat="1" applyFont="1" applyFill="1" applyBorder="1" applyAlignment="1" applyProtection="1">
      <alignment horizontal="center" vertical="center" wrapText="1"/>
      <protection hidden="1"/>
    </xf>
    <xf numFmtId="0" fontId="7" fillId="2" borderId="12"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167" fontId="4" fillId="2" borderId="14" xfId="0" applyNumberFormat="1" applyFont="1" applyFill="1" applyBorder="1" applyAlignment="1" applyProtection="1">
      <alignment horizontal="center" vertical="center" wrapText="1"/>
      <protection hidden="1"/>
    </xf>
    <xf numFmtId="0" fontId="4" fillId="2" borderId="15" xfId="0" applyFont="1" applyFill="1" applyBorder="1" applyAlignment="1" applyProtection="1">
      <alignment horizontal="center" vertical="center" wrapText="1"/>
      <protection hidden="1"/>
    </xf>
    <xf numFmtId="0" fontId="7" fillId="2" borderId="21" xfId="0" applyFont="1" applyFill="1" applyBorder="1" applyAlignment="1" applyProtection="1">
      <alignment horizontal="center" vertical="center" wrapText="1"/>
      <protection hidden="1"/>
    </xf>
    <xf numFmtId="14" fontId="4" fillId="2" borderId="16" xfId="0" applyNumberFormat="1" applyFont="1" applyFill="1" applyBorder="1" applyAlignment="1" applyProtection="1">
      <alignment horizontal="center" vertical="center" wrapText="1"/>
      <protection hidden="1"/>
    </xf>
    <xf numFmtId="0" fontId="7" fillId="2" borderId="14" xfId="0" applyFont="1" applyFill="1" applyBorder="1" applyAlignment="1" applyProtection="1">
      <alignment horizontal="center" vertical="center" wrapText="1"/>
      <protection hidden="1"/>
    </xf>
    <xf numFmtId="14" fontId="0" fillId="2" borderId="12" xfId="0" applyNumberFormat="1" applyFill="1" applyBorder="1" applyAlignment="1">
      <alignment horizontal="center" vertical="center"/>
    </xf>
    <xf numFmtId="14" fontId="0" fillId="2" borderId="14" xfId="0" applyNumberFormat="1" applyFill="1" applyBorder="1" applyAlignment="1">
      <alignment horizontal="center" vertical="center"/>
    </xf>
    <xf numFmtId="49" fontId="4" fillId="2" borderId="4" xfId="0" applyNumberFormat="1"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4" fillId="2" borderId="20" xfId="0" applyFont="1" applyFill="1" applyBorder="1" applyAlignment="1" applyProtection="1">
      <alignment horizontal="center" vertical="center" wrapText="1"/>
      <protection hidden="1"/>
    </xf>
    <xf numFmtId="3" fontId="5" fillId="2" borderId="1" xfId="0" applyNumberFormat="1" applyFont="1" applyFill="1" applyBorder="1" applyAlignment="1" applyProtection="1">
      <alignment horizontal="center" vertical="center" wrapText="1"/>
      <protection hidden="1"/>
    </xf>
    <xf numFmtId="14" fontId="5" fillId="2" borderId="1" xfId="0" applyNumberFormat="1" applyFont="1" applyFill="1" applyBorder="1" applyAlignment="1" applyProtection="1">
      <alignment horizontal="center" vertical="center" wrapText="1"/>
      <protection hidden="1"/>
    </xf>
    <xf numFmtId="0" fontId="7" fillId="2" borderId="20" xfId="0" applyFont="1" applyFill="1" applyBorder="1" applyAlignment="1" applyProtection="1">
      <alignment horizontal="center" vertical="center" wrapText="1"/>
      <protection hidden="1"/>
    </xf>
    <xf numFmtId="14" fontId="7" fillId="2" borderId="7" xfId="0" applyNumberFormat="1" applyFont="1" applyFill="1" applyBorder="1" applyAlignment="1" applyProtection="1">
      <alignment horizontal="center" vertical="center" wrapText="1"/>
      <protection hidden="1"/>
    </xf>
    <xf numFmtId="14" fontId="7" fillId="2" borderId="10" xfId="0" applyNumberFormat="1" applyFont="1" applyFill="1" applyBorder="1" applyAlignment="1" applyProtection="1">
      <alignment horizontal="center" vertical="center" wrapText="1"/>
      <protection hidden="1"/>
    </xf>
    <xf numFmtId="14" fontId="7" fillId="2" borderId="20" xfId="0" applyNumberFormat="1" applyFont="1" applyFill="1" applyBorder="1" applyAlignment="1" applyProtection="1">
      <alignment horizontal="center" vertical="center" wrapText="1"/>
      <protection hidden="1"/>
    </xf>
    <xf numFmtId="14" fontId="5" fillId="2" borderId="2" xfId="0" applyNumberFormat="1" applyFont="1" applyFill="1" applyBorder="1" applyAlignment="1" applyProtection="1">
      <alignment horizontal="center" vertical="center" wrapText="1"/>
      <protection hidden="1"/>
    </xf>
    <xf numFmtId="3" fontId="4" fillId="2" borderId="3"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4" fillId="2" borderId="21" xfId="0" applyFont="1" applyFill="1" applyBorder="1" applyAlignment="1" applyProtection="1">
      <alignment horizontal="center" vertical="center" wrapText="1"/>
      <protection hidden="1"/>
    </xf>
    <xf numFmtId="14" fontId="4" fillId="2" borderId="11" xfId="0" applyNumberFormat="1" applyFont="1" applyFill="1" applyBorder="1" applyAlignment="1" applyProtection="1">
      <alignment horizontal="center" vertical="center" wrapText="1"/>
      <protection hidden="1"/>
    </xf>
    <xf numFmtId="0" fontId="4" fillId="2" borderId="17" xfId="0" applyFont="1" applyFill="1" applyBorder="1" applyAlignment="1" applyProtection="1">
      <alignment horizontal="center" vertical="center" wrapText="1"/>
      <protection hidden="1"/>
    </xf>
    <xf numFmtId="3" fontId="4" fillId="2" borderId="5" xfId="0" applyNumberFormat="1" applyFont="1" applyFill="1" applyBorder="1" applyAlignment="1" applyProtection="1">
      <alignment horizontal="center" vertical="center" wrapText="1"/>
      <protection hidden="1"/>
    </xf>
    <xf numFmtId="167" fontId="4" fillId="2" borderId="5" xfId="0" applyNumberFormat="1" applyFont="1" applyFill="1" applyBorder="1" applyAlignment="1" applyProtection="1">
      <alignment horizontal="center" vertical="center" wrapText="1"/>
      <protection hidden="1"/>
    </xf>
    <xf numFmtId="14" fontId="4" fillId="2" borderId="10" xfId="0" applyNumberFormat="1" applyFont="1" applyFill="1" applyBorder="1" applyAlignment="1" applyProtection="1">
      <alignment horizontal="center" vertical="center" wrapText="1"/>
      <protection hidden="1"/>
    </xf>
    <xf numFmtId="3" fontId="4" fillId="2" borderId="14" xfId="0" applyNumberFormat="1" applyFont="1" applyFill="1" applyBorder="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167" fontId="5" fillId="2" borderId="7" xfId="0" applyNumberFormat="1" applyFont="1" applyFill="1" applyBorder="1" applyAlignment="1" applyProtection="1">
      <alignment horizontal="center" vertical="center" wrapText="1"/>
      <protection hidden="1"/>
    </xf>
    <xf numFmtId="0" fontId="5" fillId="2" borderId="25" xfId="0" applyFont="1" applyFill="1" applyBorder="1" applyAlignment="1" applyProtection="1">
      <alignment horizontal="center" vertical="center" wrapText="1"/>
      <protection hidden="1"/>
    </xf>
    <xf numFmtId="14" fontId="5" fillId="2" borderId="7" xfId="0" applyNumberFormat="1" applyFont="1" applyFill="1" applyBorder="1" applyAlignment="1" applyProtection="1">
      <alignment horizontal="center" vertical="center" wrapText="1"/>
      <protection hidden="1"/>
    </xf>
    <xf numFmtId="14" fontId="4" fillId="2" borderId="20" xfId="0" applyNumberFormat="1" applyFont="1" applyFill="1" applyBorder="1" applyAlignment="1" applyProtection="1">
      <alignment horizontal="center" vertical="center" wrapText="1"/>
      <protection hidden="1"/>
    </xf>
    <xf numFmtId="167" fontId="4" fillId="2" borderId="16" xfId="0" applyNumberFormat="1" applyFont="1" applyFill="1" applyBorder="1" applyAlignment="1" applyProtection="1">
      <alignment horizontal="center" vertical="center" wrapText="1"/>
      <protection hidden="1"/>
    </xf>
    <xf numFmtId="3" fontId="4" fillId="2" borderId="15" xfId="0" applyNumberFormat="1" applyFont="1" applyFill="1" applyBorder="1" applyAlignment="1" applyProtection="1">
      <alignment horizontal="center" vertical="center" wrapText="1"/>
      <protection hidden="1"/>
    </xf>
    <xf numFmtId="167" fontId="4" fillId="2" borderId="3" xfId="0" applyNumberFormat="1" applyFont="1" applyFill="1" applyBorder="1" applyAlignment="1" applyProtection="1">
      <alignment horizontal="center" vertical="center" wrapText="1"/>
      <protection hidden="1"/>
    </xf>
    <xf numFmtId="167" fontId="4" fillId="2" borderId="10" xfId="0" applyNumberFormat="1" applyFont="1" applyFill="1" applyBorder="1" applyAlignment="1" applyProtection="1">
      <alignment horizontal="center" vertical="center" wrapText="1"/>
      <protection hidden="1"/>
    </xf>
    <xf numFmtId="0" fontId="4" fillId="2" borderId="22" xfId="0" applyFont="1" applyFill="1" applyBorder="1" applyAlignment="1" applyProtection="1">
      <alignment horizontal="center" vertical="center" wrapText="1"/>
      <protection hidden="1"/>
    </xf>
    <xf numFmtId="49" fontId="4" fillId="2" borderId="25" xfId="0" applyNumberFormat="1" applyFont="1" applyFill="1" applyBorder="1" applyAlignment="1" applyProtection="1">
      <alignment horizontal="center" vertical="center" wrapText="1"/>
      <protection hidden="1"/>
    </xf>
    <xf numFmtId="49" fontId="4" fillId="2" borderId="21" xfId="0" applyNumberFormat="1" applyFont="1" applyFill="1" applyBorder="1" applyAlignment="1" applyProtection="1">
      <alignment horizontal="center" vertical="center" wrapText="1"/>
      <protection hidden="1"/>
    </xf>
    <xf numFmtId="0" fontId="4" fillId="2" borderId="16" xfId="0" applyFont="1" applyFill="1" applyBorder="1" applyAlignment="1" applyProtection="1">
      <alignment horizontal="center" vertical="center" wrapText="1"/>
      <protection hidden="1"/>
    </xf>
    <xf numFmtId="0" fontId="4" fillId="2" borderId="18" xfId="0" applyFont="1" applyFill="1" applyBorder="1" applyAlignment="1" applyProtection="1">
      <alignment horizontal="center" vertical="center" wrapText="1"/>
      <protection hidden="1"/>
    </xf>
    <xf numFmtId="14" fontId="4" fillId="2" borderId="22" xfId="0" applyNumberFormat="1" applyFont="1" applyFill="1" applyBorder="1" applyAlignment="1" applyProtection="1">
      <alignment horizontal="center" vertical="center" wrapText="1"/>
      <protection hidden="1"/>
    </xf>
    <xf numFmtId="49" fontId="4" fillId="2" borderId="17" xfId="0" applyNumberFormat="1" applyFont="1" applyFill="1" applyBorder="1" applyAlignment="1" applyProtection="1">
      <alignment horizontal="center" vertical="center" wrapText="1"/>
      <protection hidden="1"/>
    </xf>
    <xf numFmtId="14" fontId="4" fillId="2" borderId="5" xfId="0" applyNumberFormat="1" applyFont="1" applyFill="1" applyBorder="1" applyAlignment="1" applyProtection="1">
      <alignment horizontal="center" vertical="center" wrapText="1"/>
      <protection hidden="1"/>
    </xf>
    <xf numFmtId="14" fontId="0" fillId="2" borderId="20" xfId="0" applyNumberFormat="1" applyFill="1" applyBorder="1" applyAlignment="1">
      <alignment horizontal="center" vertical="center"/>
    </xf>
    <xf numFmtId="3" fontId="5" fillId="2" borderId="7" xfId="0" applyNumberFormat="1" applyFont="1" applyFill="1" applyBorder="1" applyAlignment="1" applyProtection="1">
      <alignment horizontal="center" vertical="center" wrapText="1"/>
      <protection hidden="1"/>
    </xf>
    <xf numFmtId="0" fontId="0" fillId="2" borderId="0" xfId="0" applyFill="1" applyAlignment="1">
      <alignment horizontal="center" vertical="center"/>
    </xf>
    <xf numFmtId="0" fontId="0" fillId="2" borderId="0" xfId="0" applyFill="1"/>
    <xf numFmtId="0" fontId="5" fillId="2" borderId="14" xfId="0" applyFont="1" applyFill="1" applyBorder="1" applyAlignment="1" applyProtection="1">
      <alignment horizontal="center" vertical="center" wrapText="1"/>
      <protection hidden="1"/>
    </xf>
    <xf numFmtId="0" fontId="8" fillId="2" borderId="12" xfId="0" applyFont="1" applyFill="1" applyBorder="1" applyAlignment="1">
      <alignment horizontal="center" vertical="center"/>
    </xf>
    <xf numFmtId="0" fontId="8" fillId="2" borderId="12" xfId="0" applyFont="1" applyFill="1" applyBorder="1" applyAlignment="1" applyProtection="1">
      <alignment horizontal="center" vertical="center" wrapText="1"/>
      <protection hidden="1"/>
    </xf>
    <xf numFmtId="0" fontId="9" fillId="2" borderId="12" xfId="5" applyFont="1" applyFill="1" applyBorder="1" applyAlignment="1">
      <alignment horizontal="center" vertical="center" wrapText="1"/>
    </xf>
    <xf numFmtId="0" fontId="10" fillId="2" borderId="12" xfId="0"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0" fillId="2" borderId="12" xfId="0" applyFont="1" applyFill="1" applyBorder="1" applyAlignment="1">
      <alignment wrapText="1"/>
    </xf>
    <xf numFmtId="0" fontId="8" fillId="2" borderId="12" xfId="0" applyFont="1" applyFill="1" applyBorder="1" applyAlignment="1">
      <alignment horizontal="center" vertical="center" wrapText="1"/>
    </xf>
    <xf numFmtId="14" fontId="8" fillId="2" borderId="12" xfId="0" applyNumberFormat="1" applyFont="1" applyFill="1" applyBorder="1" applyAlignment="1" applyProtection="1">
      <alignment horizontal="center" vertical="center" wrapText="1"/>
      <protection hidden="1"/>
    </xf>
    <xf numFmtId="0" fontId="5" fillId="2" borderId="2" xfId="0" applyFont="1" applyFill="1" applyBorder="1" applyAlignment="1" applyProtection="1">
      <alignment horizontal="center" vertical="center" wrapText="1"/>
      <protection hidden="1"/>
    </xf>
    <xf numFmtId="3" fontId="4" fillId="2" borderId="22" xfId="0" applyNumberFormat="1" applyFont="1" applyFill="1" applyBorder="1" applyAlignment="1" applyProtection="1">
      <alignment horizontal="center" vertical="center" wrapText="1"/>
      <protection hidden="1"/>
    </xf>
    <xf numFmtId="49" fontId="5" fillId="2" borderId="22" xfId="0" applyNumberFormat="1" applyFont="1" applyFill="1" applyBorder="1" applyAlignment="1" applyProtection="1">
      <alignment horizontal="center" vertical="center" wrapText="1"/>
      <protection hidden="1"/>
    </xf>
    <xf numFmtId="167" fontId="4" fillId="2" borderId="0" xfId="0" applyNumberFormat="1" applyFont="1" applyFill="1" applyAlignment="1" applyProtection="1">
      <alignment horizontal="center" vertical="center" wrapText="1"/>
      <protection hidden="1"/>
    </xf>
    <xf numFmtId="49" fontId="4" fillId="2" borderId="0" xfId="0" applyNumberFormat="1" applyFont="1" applyFill="1" applyAlignment="1" applyProtection="1">
      <alignment horizontal="center" vertical="center" wrapText="1"/>
      <protection hidden="1"/>
    </xf>
    <xf numFmtId="49" fontId="4" fillId="2" borderId="27" xfId="0" applyNumberFormat="1" applyFont="1" applyFill="1" applyBorder="1" applyAlignment="1" applyProtection="1">
      <alignment horizontal="center" vertical="center" wrapText="1"/>
      <protection hidden="1"/>
    </xf>
    <xf numFmtId="14" fontId="0" fillId="2" borderId="17" xfId="0" applyNumberFormat="1" applyFill="1" applyBorder="1" applyAlignment="1">
      <alignment horizontal="center" vertical="center"/>
    </xf>
    <xf numFmtId="14" fontId="0" fillId="2" borderId="15" xfId="0" applyNumberFormat="1" applyFill="1" applyBorder="1" applyAlignment="1">
      <alignment horizontal="center" vertical="center"/>
    </xf>
    <xf numFmtId="0" fontId="9" fillId="2" borderId="14" xfId="5" applyFont="1" applyFill="1" applyBorder="1" applyAlignment="1">
      <alignment horizontal="center" vertical="center" wrapText="1"/>
    </xf>
    <xf numFmtId="0" fontId="10" fillId="2" borderId="14" xfId="0" applyFont="1" applyFill="1" applyBorder="1" applyAlignment="1">
      <alignment horizontal="center" vertical="center" wrapText="1"/>
    </xf>
    <xf numFmtId="14" fontId="10" fillId="2" borderId="14" xfId="0" applyNumberFormat="1" applyFont="1" applyFill="1" applyBorder="1" applyAlignment="1">
      <alignment horizontal="center" vertical="center" wrapText="1"/>
    </xf>
    <xf numFmtId="0" fontId="10" fillId="2" borderId="14" xfId="0" applyFont="1" applyFill="1" applyBorder="1" applyAlignment="1">
      <alignment wrapText="1"/>
    </xf>
    <xf numFmtId="0" fontId="4" fillId="2" borderId="24" xfId="0" applyFont="1" applyFill="1" applyBorder="1" applyAlignment="1" applyProtection="1">
      <alignment horizontal="center" vertical="center" wrapText="1"/>
      <protection hidden="1"/>
    </xf>
    <xf numFmtId="3" fontId="4" fillId="2" borderId="25" xfId="0" applyNumberFormat="1" applyFont="1" applyFill="1" applyBorder="1" applyAlignment="1" applyProtection="1">
      <alignment horizontal="center" vertical="center" wrapText="1"/>
      <protection hidden="1"/>
    </xf>
    <xf numFmtId="49" fontId="5" fillId="2" borderId="21" xfId="0" applyNumberFormat="1" applyFont="1" applyFill="1" applyBorder="1" applyAlignment="1" applyProtection="1">
      <alignment horizontal="center" vertical="center" wrapText="1"/>
      <protection hidden="1"/>
    </xf>
    <xf numFmtId="49" fontId="4" fillId="2" borderId="28" xfId="0" applyNumberFormat="1" applyFont="1" applyFill="1" applyBorder="1" applyAlignment="1" applyProtection="1">
      <alignment horizontal="center" vertical="center" wrapText="1"/>
      <protection hidden="1"/>
    </xf>
    <xf numFmtId="0" fontId="4" fillId="2" borderId="28" xfId="0" applyFont="1" applyFill="1" applyBorder="1" applyAlignment="1" applyProtection="1">
      <alignment horizontal="center" vertical="center" wrapText="1"/>
      <protection hidden="1"/>
    </xf>
    <xf numFmtId="14" fontId="4" fillId="2" borderId="21" xfId="0" applyNumberFormat="1" applyFont="1" applyFill="1" applyBorder="1" applyAlignment="1" applyProtection="1">
      <alignment horizontal="center" vertical="center" wrapText="1"/>
      <protection hidden="1"/>
    </xf>
    <xf numFmtId="49" fontId="4" fillId="2" borderId="10" xfId="0" applyNumberFormat="1" applyFont="1" applyFill="1" applyBorder="1" applyAlignment="1" applyProtection="1">
      <alignment horizontal="center" vertical="center" wrapText="1"/>
      <protection hidden="1"/>
    </xf>
    <xf numFmtId="49" fontId="4" fillId="2" borderId="20" xfId="0" applyNumberFormat="1" applyFont="1" applyFill="1" applyBorder="1" applyAlignment="1" applyProtection="1">
      <alignment horizontal="center" vertical="center" wrapText="1"/>
      <protection hidden="1"/>
    </xf>
    <xf numFmtId="14" fontId="5" fillId="2" borderId="16" xfId="0" applyNumberFormat="1" applyFont="1" applyFill="1" applyBorder="1" applyAlignment="1" applyProtection="1">
      <alignment horizontal="center" vertical="center" wrapText="1"/>
      <protection hidden="1"/>
    </xf>
    <xf numFmtId="14" fontId="4" fillId="2" borderId="0" xfId="0" applyNumberFormat="1" applyFont="1" applyFill="1" applyAlignment="1" applyProtection="1">
      <alignment horizontal="center" vertical="center" wrapText="1"/>
      <protection hidden="1"/>
    </xf>
    <xf numFmtId="14" fontId="5" fillId="2" borderId="22" xfId="0" applyNumberFormat="1" applyFont="1" applyFill="1" applyBorder="1" applyAlignment="1" applyProtection="1">
      <alignment horizontal="center" vertical="center" wrapText="1"/>
      <protection hidden="1"/>
    </xf>
    <xf numFmtId="9" fontId="5" fillId="2" borderId="1" xfId="0" applyNumberFormat="1" applyFont="1" applyFill="1" applyBorder="1" applyAlignment="1" applyProtection="1">
      <alignment horizontal="center" vertical="center" wrapText="1"/>
      <protection hidden="1"/>
    </xf>
    <xf numFmtId="49" fontId="5" fillId="2" borderId="9" xfId="0" applyNumberFormat="1" applyFont="1" applyFill="1" applyBorder="1" applyAlignment="1" applyProtection="1">
      <alignment horizontal="center" vertical="center" wrapText="1"/>
      <protection hidden="1"/>
    </xf>
    <xf numFmtId="14" fontId="5" fillId="2" borderId="21" xfId="0" applyNumberFormat="1" applyFont="1" applyFill="1" applyBorder="1" applyAlignment="1" applyProtection="1">
      <alignment horizontal="center" vertical="center" wrapText="1"/>
      <protection hidden="1"/>
    </xf>
    <xf numFmtId="49" fontId="4" fillId="2" borderId="22" xfId="0" applyNumberFormat="1" applyFont="1" applyFill="1" applyBorder="1" applyAlignment="1" applyProtection="1">
      <alignment horizontal="center" vertical="center" wrapText="1"/>
      <protection hidden="1"/>
    </xf>
    <xf numFmtId="167" fontId="4" fillId="2" borderId="21" xfId="0" applyNumberFormat="1" applyFont="1" applyFill="1" applyBorder="1" applyAlignment="1" applyProtection="1">
      <alignment horizontal="center" vertical="center" wrapText="1"/>
      <protection hidden="1"/>
    </xf>
    <xf numFmtId="164" fontId="4" fillId="2" borderId="14" xfId="0" applyNumberFormat="1" applyFont="1" applyFill="1" applyBorder="1" applyAlignment="1" applyProtection="1">
      <alignment horizontal="center" vertical="center" wrapText="1"/>
      <protection hidden="1"/>
    </xf>
    <xf numFmtId="9" fontId="5" fillId="2" borderId="6" xfId="0" applyNumberFormat="1"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14" fontId="0" fillId="2" borderId="21" xfId="0" applyNumberFormat="1" applyFill="1" applyBorder="1" applyAlignment="1">
      <alignment horizontal="center" vertical="center"/>
    </xf>
    <xf numFmtId="3" fontId="5" fillId="2" borderId="12" xfId="0" applyNumberFormat="1" applyFont="1" applyFill="1" applyBorder="1" applyAlignment="1" applyProtection="1">
      <alignment horizontal="center" vertical="center" wrapText="1"/>
      <protection hidden="1"/>
    </xf>
    <xf numFmtId="167" fontId="5" fillId="2" borderId="12" xfId="0" applyNumberFormat="1" applyFont="1" applyFill="1" applyBorder="1" applyAlignment="1" applyProtection="1">
      <alignment horizontal="center" vertical="center" wrapText="1"/>
      <protection hidden="1"/>
    </xf>
    <xf numFmtId="0" fontId="5" fillId="2" borderId="16" xfId="0" applyFont="1" applyFill="1" applyBorder="1" applyAlignment="1" applyProtection="1">
      <alignment horizontal="center" vertical="center" wrapText="1"/>
      <protection hidden="1"/>
    </xf>
    <xf numFmtId="14" fontId="4" fillId="2" borderId="3" xfId="0" applyNumberFormat="1" applyFont="1" applyFill="1" applyBorder="1" applyAlignment="1" applyProtection="1">
      <alignment horizontal="center" vertical="center" wrapText="1"/>
      <protection hidden="1"/>
    </xf>
    <xf numFmtId="3" fontId="4" fillId="2" borderId="21" xfId="0" applyNumberFormat="1" applyFont="1" applyFill="1" applyBorder="1" applyAlignment="1" applyProtection="1">
      <alignment horizontal="center" vertical="center" wrapText="1"/>
      <protection hidden="1"/>
    </xf>
    <xf numFmtId="9" fontId="5" fillId="2" borderId="3" xfId="0" applyNumberFormat="1"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3" fontId="5" fillId="2" borderId="22" xfId="0" applyNumberFormat="1" applyFont="1" applyFill="1" applyBorder="1" applyAlignment="1" applyProtection="1">
      <alignment horizontal="center" vertical="center" wrapText="1"/>
      <protection hidden="1"/>
    </xf>
    <xf numFmtId="0" fontId="5" fillId="2" borderId="22" xfId="0" applyFont="1" applyFill="1" applyBorder="1" applyAlignment="1" applyProtection="1">
      <alignment horizontal="center" vertical="center" wrapText="1"/>
      <protection hidden="1"/>
    </xf>
    <xf numFmtId="14" fontId="5" fillId="2" borderId="23" xfId="0" applyNumberFormat="1" applyFont="1" applyFill="1" applyBorder="1" applyAlignment="1" applyProtection="1">
      <alignment horizontal="center" vertical="center" wrapText="1"/>
      <protection hidden="1"/>
    </xf>
    <xf numFmtId="167" fontId="5" fillId="2" borderId="24" xfId="0" applyNumberFormat="1" applyFont="1" applyFill="1" applyBorder="1" applyAlignment="1" applyProtection="1">
      <alignment horizontal="center" vertical="center" wrapText="1"/>
      <protection hidden="1"/>
    </xf>
    <xf numFmtId="164" fontId="5" fillId="2" borderId="22" xfId="0" applyNumberFormat="1" applyFont="1" applyFill="1" applyBorder="1" applyAlignment="1" applyProtection="1">
      <alignment horizontal="center" vertical="center" wrapText="1"/>
      <protection hidden="1"/>
    </xf>
    <xf numFmtId="49" fontId="5" fillId="3" borderId="1" xfId="0" applyNumberFormat="1"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0" fontId="15" fillId="2" borderId="8" xfId="0"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12"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wrapText="1"/>
      <protection hidden="1"/>
    </xf>
    <xf numFmtId="0" fontId="6" fillId="2" borderId="14" xfId="0" applyFont="1" applyFill="1" applyBorder="1" applyAlignment="1" applyProtection="1">
      <alignment horizontal="center" vertical="center" wrapText="1"/>
      <protection hidden="1"/>
    </xf>
    <xf numFmtId="0" fontId="15" fillId="2" borderId="12" xfId="0" applyFont="1" applyFill="1" applyBorder="1" applyAlignment="1" applyProtection="1">
      <alignment horizontal="center" vertical="center" wrapText="1"/>
      <protection hidden="1"/>
    </xf>
    <xf numFmtId="0" fontId="6" fillId="2" borderId="17" xfId="0" applyFont="1" applyFill="1" applyBorder="1" applyAlignment="1" applyProtection="1">
      <alignment horizontal="center" vertical="center" wrapText="1"/>
      <protection hidden="1"/>
    </xf>
    <xf numFmtId="0" fontId="6" fillId="2" borderId="9" xfId="0" applyFont="1" applyFill="1" applyBorder="1" applyAlignment="1" applyProtection="1">
      <alignment horizontal="center" vertical="center" wrapText="1"/>
      <protection hidden="1"/>
    </xf>
    <xf numFmtId="0" fontId="15" fillId="2" borderId="6"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wrapText="1"/>
      <protection hidden="1"/>
    </xf>
    <xf numFmtId="0" fontId="6" fillId="2" borderId="21" xfId="0" applyFont="1" applyFill="1" applyBorder="1" applyAlignment="1" applyProtection="1">
      <alignment horizontal="center" vertical="center" wrapText="1"/>
      <protection hidden="1"/>
    </xf>
    <xf numFmtId="0" fontId="6" fillId="2" borderId="22" xfId="0" applyFont="1" applyFill="1" applyBorder="1" applyAlignment="1" applyProtection="1">
      <alignment horizontal="center" vertical="center" wrapText="1"/>
      <protection hidden="1"/>
    </xf>
    <xf numFmtId="0" fontId="6" fillId="2" borderId="25" xfId="0" applyFont="1" applyFill="1" applyBorder="1" applyAlignment="1" applyProtection="1">
      <alignment horizontal="center" vertical="center" wrapText="1"/>
      <protection hidden="1"/>
    </xf>
    <xf numFmtId="3" fontId="5" fillId="2" borderId="2" xfId="0" applyNumberFormat="1" applyFont="1" applyFill="1" applyBorder="1" applyAlignment="1" applyProtection="1">
      <alignment horizontal="center" vertical="center" wrapText="1"/>
      <protection hidden="1"/>
    </xf>
    <xf numFmtId="167" fontId="5" fillId="2" borderId="2" xfId="0" applyNumberFormat="1" applyFont="1" applyFill="1" applyBorder="1" applyAlignment="1" applyProtection="1">
      <alignment horizontal="center" vertical="center" wrapText="1"/>
      <protection hidden="1"/>
    </xf>
    <xf numFmtId="167" fontId="4" fillId="2" borderId="22" xfId="0" applyNumberFormat="1" applyFont="1" applyFill="1" applyBorder="1" applyAlignment="1" applyProtection="1">
      <alignment horizontal="center" vertical="center" wrapText="1"/>
      <protection hidden="1"/>
    </xf>
    <xf numFmtId="167" fontId="5" fillId="2" borderId="3" xfId="0" applyNumberFormat="1" applyFont="1" applyFill="1" applyBorder="1" applyAlignment="1" applyProtection="1">
      <alignment horizontal="center" vertical="center" wrapText="1"/>
      <protection hidden="1"/>
    </xf>
    <xf numFmtId="3" fontId="5" fillId="2" borderId="3" xfId="0" applyNumberFormat="1" applyFont="1" applyFill="1" applyBorder="1" applyAlignment="1" applyProtection="1">
      <alignment horizontal="center" vertical="center" wrapText="1"/>
      <protection hidden="1"/>
    </xf>
    <xf numFmtId="0" fontId="5" fillId="2" borderId="21"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9" fontId="5" fillId="2" borderId="2" xfId="0" applyNumberFormat="1" applyFont="1" applyFill="1" applyBorder="1" applyAlignment="1" applyProtection="1">
      <alignment horizontal="center" vertical="center" wrapText="1"/>
      <protection hidden="1"/>
    </xf>
    <xf numFmtId="0" fontId="15" fillId="2" borderId="9" xfId="0" applyFont="1" applyFill="1" applyBorder="1" applyAlignment="1" applyProtection="1">
      <alignment horizontal="center" vertical="center" wrapText="1"/>
      <protection hidden="1"/>
    </xf>
    <xf numFmtId="14" fontId="0" fillId="2" borderId="22" xfId="0" applyNumberFormat="1" applyFill="1" applyBorder="1" applyAlignment="1">
      <alignment horizontal="center" vertical="center"/>
    </xf>
    <xf numFmtId="9" fontId="5" fillId="2" borderId="5" xfId="0" applyNumberFormat="1" applyFont="1" applyFill="1" applyBorder="1" applyAlignment="1" applyProtection="1">
      <alignment horizontal="center" vertical="center" wrapText="1"/>
      <protection hidden="1"/>
    </xf>
    <xf numFmtId="0" fontId="6" fillId="2" borderId="23"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167" fontId="4" fillId="2" borderId="28" xfId="0" applyNumberFormat="1" applyFont="1" applyFill="1" applyBorder="1" applyAlignment="1" applyProtection="1">
      <alignment horizontal="center" vertical="center" wrapText="1"/>
      <protection hidden="1"/>
    </xf>
    <xf numFmtId="43" fontId="4" fillId="2" borderId="12" xfId="0" applyNumberFormat="1" applyFont="1" applyFill="1" applyBorder="1" applyAlignment="1" applyProtection="1">
      <alignment horizontal="center" vertical="center" wrapText="1"/>
      <protection hidden="1"/>
    </xf>
    <xf numFmtId="168" fontId="4" fillId="2" borderId="1" xfId="0" applyNumberFormat="1" applyFont="1" applyFill="1" applyBorder="1" applyAlignment="1" applyProtection="1">
      <alignment horizontal="center" vertical="center" wrapText="1"/>
      <protection hidden="1"/>
    </xf>
    <xf numFmtId="168" fontId="4" fillId="2" borderId="4" xfId="0" applyNumberFormat="1" applyFont="1" applyFill="1" applyBorder="1" applyAlignment="1" applyProtection="1">
      <alignment horizontal="center" vertical="center" wrapText="1"/>
      <protection hidden="1"/>
    </xf>
    <xf numFmtId="168" fontId="4" fillId="2" borderId="26" xfId="0" applyNumberFormat="1" applyFont="1" applyFill="1" applyBorder="1" applyAlignment="1" applyProtection="1">
      <alignment horizontal="center" vertical="center" wrapText="1"/>
      <protection hidden="1"/>
    </xf>
    <xf numFmtId="168" fontId="4" fillId="2" borderId="5" xfId="0" applyNumberFormat="1" applyFont="1" applyFill="1" applyBorder="1" applyAlignment="1" applyProtection="1">
      <alignment horizontal="center" vertical="center" wrapText="1"/>
      <protection hidden="1"/>
    </xf>
    <xf numFmtId="168" fontId="4" fillId="2" borderId="12" xfId="0" applyNumberFormat="1" applyFont="1" applyFill="1" applyBorder="1" applyAlignment="1" applyProtection="1">
      <alignment horizontal="center" vertical="center" wrapText="1"/>
      <protection hidden="1"/>
    </xf>
    <xf numFmtId="168" fontId="4" fillId="2" borderId="25" xfId="0" applyNumberFormat="1" applyFont="1" applyFill="1" applyBorder="1" applyAlignment="1" applyProtection="1">
      <alignment horizontal="center" vertical="center" wrapText="1"/>
      <protection hidden="1"/>
    </xf>
    <xf numFmtId="168" fontId="5" fillId="2" borderId="12" xfId="0" applyNumberFormat="1" applyFont="1" applyFill="1" applyBorder="1" applyAlignment="1" applyProtection="1">
      <alignment horizontal="center" vertical="center" wrapText="1"/>
      <protection hidden="1"/>
    </xf>
    <xf numFmtId="168" fontId="4" fillId="2" borderId="14" xfId="0" applyNumberFormat="1" applyFont="1" applyFill="1" applyBorder="1" applyAlignment="1" applyProtection="1">
      <alignment horizontal="center" vertical="center" wrapText="1"/>
      <protection hidden="1"/>
    </xf>
    <xf numFmtId="168" fontId="4" fillId="2" borderId="2" xfId="0" applyNumberFormat="1" applyFont="1" applyFill="1" applyBorder="1" applyAlignment="1" applyProtection="1">
      <alignment horizontal="center" vertical="center" wrapText="1"/>
      <protection hidden="1"/>
    </xf>
    <xf numFmtId="10" fontId="4" fillId="2" borderId="4" xfId="0" applyNumberFormat="1" applyFont="1" applyFill="1" applyBorder="1" applyAlignment="1" applyProtection="1">
      <alignment horizontal="center" vertical="center" wrapText="1"/>
      <protection hidden="1"/>
    </xf>
    <xf numFmtId="10" fontId="4" fillId="2" borderId="12" xfId="0" applyNumberFormat="1" applyFont="1" applyFill="1" applyBorder="1" applyAlignment="1" applyProtection="1">
      <alignment horizontal="center" vertical="center" wrapText="1"/>
      <protection hidden="1"/>
    </xf>
    <xf numFmtId="9" fontId="4" fillId="2" borderId="1" xfId="0" applyNumberFormat="1" applyFont="1" applyFill="1" applyBorder="1" applyAlignment="1" applyProtection="1">
      <alignment horizontal="center" vertical="center" wrapText="1"/>
      <protection hidden="1"/>
    </xf>
    <xf numFmtId="9" fontId="4" fillId="2" borderId="3" xfId="0" applyNumberFormat="1" applyFont="1" applyFill="1" applyBorder="1" applyAlignment="1" applyProtection="1">
      <alignment horizontal="center" vertical="center" wrapText="1"/>
      <protection hidden="1"/>
    </xf>
    <xf numFmtId="9" fontId="4" fillId="2" borderId="14" xfId="0" applyNumberFormat="1" applyFont="1" applyFill="1" applyBorder="1" applyAlignment="1" applyProtection="1">
      <alignment horizontal="center" vertical="center" wrapText="1"/>
      <protection hidden="1"/>
    </xf>
    <xf numFmtId="9" fontId="4" fillId="2" borderId="2" xfId="0" applyNumberFormat="1" applyFont="1" applyFill="1" applyBorder="1" applyAlignment="1" applyProtection="1">
      <alignment horizontal="center" vertical="center" wrapText="1"/>
      <protection hidden="1"/>
    </xf>
    <xf numFmtId="9" fontId="4" fillId="2" borderId="21" xfId="0" applyNumberFormat="1" applyFont="1" applyFill="1" applyBorder="1" applyAlignment="1" applyProtection="1">
      <alignment horizontal="center" vertical="center" wrapText="1"/>
      <protection hidden="1"/>
    </xf>
    <xf numFmtId="9" fontId="4" fillId="2" borderId="5" xfId="0" applyNumberFormat="1" applyFont="1" applyFill="1" applyBorder="1" applyAlignment="1" applyProtection="1">
      <alignment horizontal="center" vertical="center" wrapText="1"/>
      <protection hidden="1"/>
    </xf>
    <xf numFmtId="14" fontId="7" fillId="2" borderId="14" xfId="0" applyNumberFormat="1" applyFont="1" applyFill="1" applyBorder="1" applyAlignment="1">
      <alignment horizontal="center" vertical="center"/>
    </xf>
    <xf numFmtId="170" fontId="4" fillId="2" borderId="1" xfId="0" applyNumberFormat="1" applyFont="1" applyFill="1" applyBorder="1" applyAlignment="1" applyProtection="1">
      <alignment horizontal="center" vertical="center" wrapText="1"/>
      <protection hidden="1"/>
    </xf>
    <xf numFmtId="9" fontId="5" fillId="2" borderId="22" xfId="0" applyNumberFormat="1" applyFont="1" applyFill="1" applyBorder="1" applyAlignment="1" applyProtection="1">
      <alignment horizontal="center" vertical="center" wrapText="1"/>
      <protection hidden="1"/>
    </xf>
    <xf numFmtId="168" fontId="4" fillId="2" borderId="22" xfId="0" applyNumberFormat="1" applyFont="1" applyFill="1" applyBorder="1" applyAlignment="1" applyProtection="1">
      <alignment horizontal="center" vertical="center" wrapText="1"/>
      <protection hidden="1"/>
    </xf>
    <xf numFmtId="43" fontId="4" fillId="2" borderId="12" xfId="0" applyNumberFormat="1" applyFont="1" applyFill="1" applyBorder="1" applyAlignment="1" applyProtection="1">
      <alignment horizontal="right" vertical="center" wrapText="1"/>
      <protection hidden="1"/>
    </xf>
    <xf numFmtId="43" fontId="4" fillId="2" borderId="1" xfId="0" applyNumberFormat="1" applyFont="1" applyFill="1" applyBorder="1" applyAlignment="1" applyProtection="1">
      <alignment horizontal="right" vertical="center" wrapText="1"/>
      <protection hidden="1"/>
    </xf>
    <xf numFmtId="43" fontId="4" fillId="2" borderId="11" xfId="0" applyNumberFormat="1" applyFont="1" applyFill="1" applyBorder="1" applyAlignment="1" applyProtection="1">
      <alignment horizontal="right" vertical="center" wrapText="1"/>
      <protection hidden="1"/>
    </xf>
    <xf numFmtId="43" fontId="4" fillId="2" borderId="14" xfId="0" applyNumberFormat="1" applyFont="1" applyFill="1" applyBorder="1" applyAlignment="1" applyProtection="1">
      <alignment horizontal="right" vertical="center" wrapText="1"/>
      <protection hidden="1"/>
    </xf>
    <xf numFmtId="43" fontId="4" fillId="2" borderId="2" xfId="0" applyNumberFormat="1" applyFont="1" applyFill="1" applyBorder="1" applyAlignment="1" applyProtection="1">
      <alignment horizontal="right" vertical="center" wrapText="1"/>
      <protection hidden="1"/>
    </xf>
    <xf numFmtId="43" fontId="4" fillId="2" borderId="5" xfId="0" applyNumberFormat="1" applyFont="1" applyFill="1" applyBorder="1" applyAlignment="1" applyProtection="1">
      <alignment horizontal="right" vertical="center" wrapText="1"/>
      <protection hidden="1"/>
    </xf>
    <xf numFmtId="10" fontId="5" fillId="2" borderId="4" xfId="0" applyNumberFormat="1" applyFont="1" applyFill="1" applyBorder="1" applyAlignment="1" applyProtection="1">
      <alignment horizontal="center" vertical="center" wrapText="1"/>
      <protection hidden="1"/>
    </xf>
    <xf numFmtId="43" fontId="4" fillId="0" borderId="2" xfId="0" applyNumberFormat="1" applyFont="1" applyBorder="1" applyAlignment="1" applyProtection="1">
      <alignment horizontal="right" vertical="center" wrapText="1"/>
      <protection hidden="1"/>
    </xf>
    <xf numFmtId="171" fontId="4" fillId="2" borderId="12" xfId="0" applyNumberFormat="1" applyFont="1" applyFill="1" applyBorder="1" applyAlignment="1" applyProtection="1">
      <alignment horizontal="center" vertical="center" wrapText="1"/>
      <protection hidden="1"/>
    </xf>
    <xf numFmtId="170" fontId="4" fillId="2" borderId="3" xfId="0" applyNumberFormat="1" applyFont="1" applyFill="1" applyBorder="1" applyAlignment="1" applyProtection="1">
      <alignment horizontal="center" vertical="center" wrapText="1"/>
      <protection hidden="1"/>
    </xf>
    <xf numFmtId="170" fontId="4" fillId="2" borderId="14" xfId="0" applyNumberFormat="1" applyFont="1" applyFill="1" applyBorder="1" applyAlignment="1" applyProtection="1">
      <alignment horizontal="center" vertical="center" wrapText="1"/>
      <protection hidden="1"/>
    </xf>
    <xf numFmtId="170" fontId="4" fillId="2" borderId="2" xfId="0" applyNumberFormat="1" applyFont="1" applyFill="1" applyBorder="1" applyAlignment="1" applyProtection="1">
      <alignment horizontal="center" vertical="center" wrapText="1"/>
      <protection hidden="1"/>
    </xf>
    <xf numFmtId="170" fontId="4" fillId="2" borderId="21" xfId="0" applyNumberFormat="1" applyFont="1" applyFill="1" applyBorder="1" applyAlignment="1" applyProtection="1">
      <alignment horizontal="center" vertical="center" wrapText="1"/>
      <protection hidden="1"/>
    </xf>
    <xf numFmtId="170" fontId="4" fillId="2" borderId="5" xfId="0" applyNumberFormat="1" applyFont="1" applyFill="1" applyBorder="1" applyAlignment="1" applyProtection="1">
      <alignment horizontal="center" vertical="center" wrapText="1"/>
      <protection hidden="1"/>
    </xf>
    <xf numFmtId="170" fontId="4" fillId="2" borderId="12" xfId="0" applyNumberFormat="1" applyFont="1" applyFill="1" applyBorder="1" applyAlignment="1" applyProtection="1">
      <alignment horizontal="center" vertical="center" wrapText="1"/>
      <protection hidden="1"/>
    </xf>
    <xf numFmtId="170" fontId="5" fillId="2" borderId="1" xfId="0" applyNumberFormat="1" applyFont="1" applyFill="1" applyBorder="1" applyAlignment="1" applyProtection="1">
      <alignment horizontal="center" vertical="center" wrapText="1"/>
      <protection hidden="1"/>
    </xf>
    <xf numFmtId="10" fontId="4" fillId="2" borderId="22" xfId="0" applyNumberFormat="1" applyFont="1" applyFill="1" applyBorder="1" applyAlignment="1" applyProtection="1">
      <alignment horizontal="center" vertical="center" wrapText="1"/>
      <protection hidden="1"/>
    </xf>
    <xf numFmtId="10" fontId="4" fillId="2" borderId="14" xfId="0" applyNumberFormat="1" applyFont="1" applyFill="1" applyBorder="1" applyAlignment="1" applyProtection="1">
      <alignment horizontal="center" vertical="center" wrapText="1"/>
      <protection hidden="1"/>
    </xf>
    <xf numFmtId="43" fontId="4" fillId="2" borderId="16" xfId="0" applyNumberFormat="1" applyFont="1" applyFill="1" applyBorder="1" applyAlignment="1" applyProtection="1">
      <alignment horizontal="right" vertical="center" wrapText="1"/>
      <protection hidden="1"/>
    </xf>
    <xf numFmtId="43" fontId="5" fillId="2" borderId="12" xfId="0" applyNumberFormat="1" applyFont="1" applyFill="1" applyBorder="1" applyAlignment="1" applyProtection="1">
      <alignment horizontal="right" vertical="center" wrapText="1"/>
      <protection hidden="1"/>
    </xf>
    <xf numFmtId="14" fontId="0" fillId="2" borderId="23" xfId="0" applyNumberFormat="1" applyFill="1" applyBorder="1" applyAlignment="1">
      <alignment horizontal="center" vertical="center"/>
    </xf>
    <xf numFmtId="0" fontId="6" fillId="2" borderId="0" xfId="0" applyFont="1" applyFill="1" applyAlignment="1" applyProtection="1">
      <alignment horizontal="center" vertical="center" wrapText="1"/>
      <protection hidden="1"/>
    </xf>
    <xf numFmtId="168" fontId="4" fillId="2" borderId="21" xfId="0" applyNumberFormat="1" applyFont="1" applyFill="1" applyBorder="1" applyAlignment="1" applyProtection="1">
      <alignment horizontal="center" vertical="center" wrapText="1"/>
      <protection hidden="1"/>
    </xf>
    <xf numFmtId="172" fontId="4" fillId="2" borderId="5" xfId="0" applyNumberFormat="1" applyFont="1" applyFill="1" applyBorder="1" applyAlignment="1" applyProtection="1">
      <alignment horizontal="center" vertical="center" wrapText="1"/>
      <protection hidden="1"/>
    </xf>
    <xf numFmtId="43" fontId="4" fillId="2" borderId="17" xfId="0" applyNumberFormat="1" applyFont="1" applyFill="1" applyBorder="1" applyAlignment="1" applyProtection="1">
      <alignment horizontal="right" vertical="center" wrapText="1"/>
      <protection hidden="1"/>
    </xf>
    <xf numFmtId="168" fontId="4" fillId="2" borderId="20" xfId="0" applyNumberFormat="1" applyFont="1" applyFill="1" applyBorder="1" applyAlignment="1" applyProtection="1">
      <alignment horizontal="center" vertical="center" wrapText="1"/>
      <protection hidden="1"/>
    </xf>
    <xf numFmtId="167" fontId="4" fillId="2" borderId="23" xfId="0" applyNumberFormat="1" applyFont="1" applyFill="1" applyBorder="1" applyAlignment="1" applyProtection="1">
      <alignment horizontal="center" vertical="center" wrapText="1"/>
      <protection hidden="1"/>
    </xf>
    <xf numFmtId="43" fontId="4" fillId="2" borderId="15" xfId="0" applyNumberFormat="1" applyFont="1" applyFill="1" applyBorder="1" applyAlignment="1" applyProtection="1">
      <alignment horizontal="right" vertical="center" wrapText="1"/>
      <protection hidden="1"/>
    </xf>
    <xf numFmtId="168" fontId="4" fillId="2" borderId="16" xfId="0" applyNumberFormat="1" applyFont="1" applyFill="1" applyBorder="1" applyAlignment="1" applyProtection="1">
      <alignment horizontal="center" vertical="center" wrapText="1"/>
      <protection hidden="1"/>
    </xf>
    <xf numFmtId="167" fontId="5" fillId="2" borderId="16" xfId="0" applyNumberFormat="1" applyFont="1" applyFill="1" applyBorder="1" applyAlignment="1" applyProtection="1">
      <alignment horizontal="center" vertical="center" wrapText="1"/>
      <protection hidden="1"/>
    </xf>
    <xf numFmtId="167" fontId="5" fillId="2" borderId="10" xfId="0" applyNumberFormat="1" applyFont="1" applyFill="1" applyBorder="1" applyAlignment="1" applyProtection="1">
      <alignment horizontal="center" vertical="center" wrapText="1"/>
      <protection hidden="1"/>
    </xf>
    <xf numFmtId="167" fontId="5" fillId="2" borderId="14" xfId="0" applyNumberFormat="1" applyFont="1" applyFill="1" applyBorder="1" applyAlignment="1" applyProtection="1">
      <alignment horizontal="center" vertical="center" wrapText="1"/>
      <protection hidden="1"/>
    </xf>
    <xf numFmtId="167" fontId="5" fillId="2" borderId="23" xfId="0" applyNumberFormat="1" applyFont="1" applyFill="1" applyBorder="1" applyAlignment="1" applyProtection="1">
      <alignment horizontal="center" vertical="center" wrapText="1"/>
      <protection hidden="1"/>
    </xf>
    <xf numFmtId="14" fontId="5" fillId="2" borderId="17" xfId="0" applyNumberFormat="1" applyFont="1" applyFill="1" applyBorder="1" applyAlignment="1" applyProtection="1">
      <alignment horizontal="center" vertical="center" wrapText="1"/>
      <protection hidden="1"/>
    </xf>
    <xf numFmtId="10" fontId="4" fillId="2" borderId="13" xfId="0" applyNumberFormat="1" applyFont="1" applyFill="1" applyBorder="1" applyAlignment="1" applyProtection="1">
      <alignment horizontal="center" vertical="center" wrapText="1"/>
      <protection hidden="1"/>
    </xf>
    <xf numFmtId="0" fontId="6" fillId="2" borderId="20" xfId="0" applyFont="1" applyFill="1" applyBorder="1" applyAlignment="1" applyProtection="1">
      <alignment horizontal="center" vertical="center" wrapText="1"/>
      <protection hidden="1"/>
    </xf>
    <xf numFmtId="0" fontId="6" fillId="2" borderId="16"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9" fontId="5" fillId="2" borderId="14" xfId="0" applyNumberFormat="1" applyFont="1" applyFill="1" applyBorder="1" applyAlignment="1" applyProtection="1">
      <alignment horizontal="center" vertical="center" wrapText="1"/>
      <protection hidden="1"/>
    </xf>
    <xf numFmtId="170" fontId="11" fillId="4" borderId="12" xfId="0" applyNumberFormat="1" applyFont="1" applyFill="1" applyBorder="1" applyAlignment="1" applyProtection="1">
      <alignment horizontal="center" vertical="center" wrapText="1"/>
      <protection hidden="1"/>
    </xf>
    <xf numFmtId="0" fontId="8" fillId="2" borderId="12" xfId="0" applyFont="1" applyFill="1" applyBorder="1" applyAlignment="1">
      <alignment horizontal="center" vertical="center" wrapText="1" indent="3"/>
    </xf>
    <xf numFmtId="49" fontId="4" fillId="3" borderId="12" xfId="0" applyNumberFormat="1" applyFont="1" applyFill="1" applyBorder="1" applyAlignment="1" applyProtection="1">
      <alignment horizontal="center" vertical="center" wrapText="1"/>
      <protection hidden="1"/>
    </xf>
    <xf numFmtId="170" fontId="4" fillId="3" borderId="12" xfId="0" applyNumberFormat="1" applyFont="1" applyFill="1" applyBorder="1" applyAlignment="1" applyProtection="1">
      <alignment horizontal="center" vertical="center" wrapText="1"/>
      <protection hidden="1"/>
    </xf>
    <xf numFmtId="49" fontId="4" fillId="3" borderId="12" xfId="0" applyNumberFormat="1" applyFont="1" applyFill="1" applyBorder="1" applyAlignment="1" applyProtection="1">
      <alignment horizontal="center" vertical="justify" wrapText="1"/>
      <protection hidden="1"/>
    </xf>
    <xf numFmtId="170" fontId="4" fillId="3" borderId="12" xfId="0" applyNumberFormat="1" applyFont="1" applyFill="1" applyBorder="1" applyAlignment="1" applyProtection="1">
      <alignment horizontal="center" vertical="justify" wrapText="1"/>
      <protection hidden="1"/>
    </xf>
    <xf numFmtId="0" fontId="4" fillId="3" borderId="12" xfId="0" applyFont="1" applyFill="1" applyBorder="1" applyAlignment="1" applyProtection="1">
      <alignment horizontal="center" vertical="center" wrapText="1"/>
      <protection hidden="1"/>
    </xf>
    <xf numFmtId="10" fontId="4" fillId="2" borderId="2" xfId="0" applyNumberFormat="1" applyFont="1" applyFill="1" applyBorder="1" applyAlignment="1" applyProtection="1">
      <alignment horizontal="center" vertical="center" wrapText="1"/>
      <protection hidden="1"/>
    </xf>
    <xf numFmtId="168" fontId="4" fillId="2" borderId="9" xfId="0" applyNumberFormat="1" applyFont="1" applyFill="1" applyBorder="1" applyAlignment="1" applyProtection="1">
      <alignment horizontal="center" vertical="center" wrapText="1"/>
      <protection hidden="1"/>
    </xf>
    <xf numFmtId="10" fontId="4" fillId="2" borderId="9" xfId="0" applyNumberFormat="1" applyFont="1" applyFill="1" applyBorder="1" applyAlignment="1" applyProtection="1">
      <alignment horizontal="center" vertical="center" wrapText="1"/>
      <protection hidden="1"/>
    </xf>
    <xf numFmtId="167" fontId="5" fillId="2" borderId="5" xfId="0" applyNumberFormat="1" applyFont="1" applyFill="1" applyBorder="1" applyAlignment="1" applyProtection="1">
      <alignment horizontal="center" vertical="center" wrapText="1"/>
      <protection hidden="1"/>
    </xf>
    <xf numFmtId="10" fontId="5" fillId="2" borderId="9" xfId="0" applyNumberFormat="1" applyFont="1" applyFill="1" applyBorder="1" applyAlignment="1" applyProtection="1">
      <alignment horizontal="center" vertical="center" wrapText="1"/>
      <protection hidden="1"/>
    </xf>
    <xf numFmtId="168" fontId="5" fillId="2" borderId="14" xfId="0" applyNumberFormat="1" applyFont="1" applyFill="1" applyBorder="1" applyAlignment="1" applyProtection="1">
      <alignment horizontal="center" vertical="center" wrapText="1"/>
      <protection hidden="1"/>
    </xf>
    <xf numFmtId="168" fontId="4" fillId="2" borderId="3" xfId="0" applyNumberFormat="1" applyFont="1" applyFill="1" applyBorder="1" applyAlignment="1" applyProtection="1">
      <alignment horizontal="center" vertical="center" wrapText="1"/>
      <protection hidden="1"/>
    </xf>
    <xf numFmtId="9" fontId="4" fillId="2" borderId="22" xfId="0" applyNumberFormat="1" applyFont="1" applyFill="1" applyBorder="1" applyAlignment="1" applyProtection="1">
      <alignment horizontal="center" vertical="center" wrapText="1"/>
      <protection hidden="1"/>
    </xf>
    <xf numFmtId="170" fontId="4" fillId="2" borderId="22" xfId="0" applyNumberFormat="1" applyFont="1" applyFill="1" applyBorder="1" applyAlignment="1" applyProtection="1">
      <alignment horizontal="center" vertical="center" wrapText="1"/>
      <protection hidden="1"/>
    </xf>
    <xf numFmtId="167" fontId="5" fillId="2" borderId="22" xfId="0" applyNumberFormat="1" applyFont="1" applyFill="1" applyBorder="1" applyAlignment="1" applyProtection="1">
      <alignment horizontal="center" vertical="center" wrapText="1"/>
      <protection hidden="1"/>
    </xf>
    <xf numFmtId="167" fontId="5" fillId="2" borderId="21" xfId="0" applyNumberFormat="1" applyFont="1" applyFill="1" applyBorder="1" applyAlignment="1" applyProtection="1">
      <alignment horizontal="center" vertical="center" wrapText="1"/>
      <protection hidden="1"/>
    </xf>
    <xf numFmtId="168" fontId="5" fillId="2" borderId="28" xfId="0" applyNumberFormat="1" applyFont="1" applyFill="1" applyBorder="1" applyAlignment="1" applyProtection="1">
      <alignment horizontal="center" vertical="center" wrapText="1"/>
      <protection hidden="1"/>
    </xf>
    <xf numFmtId="49" fontId="16" fillId="3" borderId="3" xfId="0" applyNumberFormat="1" applyFont="1" applyFill="1" applyBorder="1" applyAlignment="1" applyProtection="1">
      <alignment horizontal="center" vertical="center" wrapText="1"/>
      <protection hidden="1"/>
    </xf>
    <xf numFmtId="168" fontId="5" fillId="2" borderId="21" xfId="0" applyNumberFormat="1" applyFont="1" applyFill="1" applyBorder="1" applyAlignment="1" applyProtection="1">
      <alignment horizontal="center" vertical="center" wrapText="1"/>
      <protection hidden="1"/>
    </xf>
    <xf numFmtId="169" fontId="4" fillId="2" borderId="5" xfId="0" applyNumberFormat="1" applyFont="1" applyFill="1" applyBorder="1" applyAlignment="1" applyProtection="1">
      <alignment horizontal="center" vertical="center" wrapText="1"/>
      <protection hidden="1"/>
    </xf>
    <xf numFmtId="2" fontId="4" fillId="2" borderId="22" xfId="0" applyNumberFormat="1" applyFont="1" applyFill="1" applyBorder="1" applyAlignment="1" applyProtection="1">
      <alignment horizontal="center" vertical="center" wrapText="1"/>
      <protection hidden="1"/>
    </xf>
    <xf numFmtId="170" fontId="5" fillId="2" borderId="12" xfId="0" applyNumberFormat="1" applyFont="1" applyFill="1" applyBorder="1" applyAlignment="1" applyProtection="1">
      <alignment horizontal="center" vertical="center" wrapText="1"/>
      <protection hidden="1"/>
    </xf>
    <xf numFmtId="170" fontId="8" fillId="2" borderId="12" xfId="0" applyNumberFormat="1" applyFont="1" applyFill="1" applyBorder="1" applyAlignment="1">
      <alignment horizontal="center" vertical="center" wrapText="1" indent="3"/>
    </xf>
    <xf numFmtId="170" fontId="8" fillId="2" borderId="12" xfId="0" applyNumberFormat="1" applyFont="1" applyFill="1" applyBorder="1" applyAlignment="1">
      <alignment horizontal="center" vertical="center" wrapText="1"/>
    </xf>
    <xf numFmtId="9" fontId="4" fillId="2" borderId="20" xfId="0" applyNumberFormat="1" applyFont="1" applyFill="1" applyBorder="1" applyAlignment="1" applyProtection="1">
      <alignment horizontal="center" vertical="center" wrapText="1"/>
      <protection hidden="1"/>
    </xf>
    <xf numFmtId="43" fontId="4" fillId="2" borderId="21" xfId="0" applyNumberFormat="1" applyFont="1" applyFill="1" applyBorder="1" applyAlignment="1" applyProtection="1">
      <alignment horizontal="right" vertical="center" wrapText="1"/>
      <protection hidden="1"/>
    </xf>
    <xf numFmtId="49" fontId="13" fillId="4" borderId="12" xfId="0" applyNumberFormat="1" applyFont="1" applyFill="1" applyBorder="1" applyAlignment="1" applyProtection="1">
      <alignment horizontal="center" vertical="center" wrapText="1"/>
      <protection hidden="1"/>
    </xf>
    <xf numFmtId="170" fontId="8" fillId="2" borderId="12" xfId="0" applyNumberFormat="1" applyFont="1" applyFill="1" applyBorder="1" applyAlignment="1">
      <alignment horizontal="center" vertical="center"/>
    </xf>
    <xf numFmtId="170" fontId="8" fillId="2" borderId="12" xfId="0" applyNumberFormat="1" applyFont="1" applyFill="1" applyBorder="1" applyAlignment="1" applyProtection="1">
      <alignment horizontal="center" vertical="center" wrapText="1"/>
      <protection hidden="1"/>
    </xf>
    <xf numFmtId="14" fontId="4" fillId="3" borderId="12" xfId="0" applyNumberFormat="1" applyFont="1" applyFill="1" applyBorder="1" applyAlignment="1" applyProtection="1">
      <alignment horizontal="center" vertical="center" wrapText="1"/>
      <protection hidden="1"/>
    </xf>
    <xf numFmtId="14" fontId="0" fillId="2" borderId="25" xfId="0" applyNumberFormat="1" applyFill="1" applyBorder="1" applyAlignment="1">
      <alignment horizontal="center" vertical="center"/>
    </xf>
    <xf numFmtId="0" fontId="15" fillId="2" borderId="27" xfId="0" applyFont="1" applyFill="1" applyBorder="1" applyAlignment="1" applyProtection="1">
      <alignment horizontal="center" vertical="center" wrapText="1"/>
      <protection hidden="1"/>
    </xf>
    <xf numFmtId="0" fontId="6" fillId="2" borderId="30" xfId="0" applyFont="1" applyFill="1" applyBorder="1" applyAlignment="1" applyProtection="1">
      <alignment horizontal="center" vertical="center" wrapText="1"/>
      <protection hidden="1"/>
    </xf>
    <xf numFmtId="0" fontId="15" fillId="2" borderId="30" xfId="0" applyFont="1" applyFill="1" applyBorder="1" applyAlignment="1" applyProtection="1">
      <alignment horizontal="center" vertical="center" wrapText="1"/>
      <protection hidden="1"/>
    </xf>
    <xf numFmtId="0" fontId="6" fillId="2" borderId="31" xfId="0" applyFont="1" applyFill="1" applyBorder="1" applyAlignment="1" applyProtection="1">
      <alignment horizontal="center" vertical="center" wrapText="1"/>
      <protection hidden="1"/>
    </xf>
    <xf numFmtId="0" fontId="6" fillId="2" borderId="29" xfId="0" applyFont="1" applyFill="1" applyBorder="1" applyAlignment="1" applyProtection="1">
      <alignment horizontal="center" vertical="center" wrapText="1"/>
      <protection hidden="1"/>
    </xf>
    <xf numFmtId="0" fontId="6" fillId="2" borderId="27" xfId="0" applyFont="1" applyFill="1" applyBorder="1" applyAlignment="1" applyProtection="1">
      <alignment horizontal="center" vertical="center" wrapText="1"/>
      <protection hidden="1"/>
    </xf>
    <xf numFmtId="0" fontId="8" fillId="2" borderId="28" xfId="0" applyFont="1" applyFill="1" applyBorder="1" applyAlignment="1" applyProtection="1">
      <alignment horizontal="center" vertical="center" wrapText="1"/>
      <protection hidden="1"/>
    </xf>
    <xf numFmtId="0" fontId="8" fillId="2" borderId="20" xfId="0" applyFont="1" applyFill="1" applyBorder="1" applyAlignment="1" applyProtection="1">
      <alignment horizontal="center" vertical="center" wrapText="1"/>
      <protection hidden="1"/>
    </xf>
    <xf numFmtId="0" fontId="6" fillId="2" borderId="24" xfId="0" applyFont="1" applyFill="1" applyBorder="1" applyAlignment="1" applyProtection="1">
      <alignment horizontal="center" vertical="center" wrapText="1"/>
      <protection hidden="1"/>
    </xf>
    <xf numFmtId="0" fontId="8" fillId="2" borderId="16" xfId="0" applyFont="1" applyFill="1" applyBorder="1" applyAlignment="1" applyProtection="1">
      <alignment horizontal="center" vertical="center" wrapText="1"/>
      <protection hidden="1"/>
    </xf>
    <xf numFmtId="0" fontId="15" fillId="2" borderId="20" xfId="0" applyFont="1" applyFill="1" applyBorder="1" applyAlignment="1" applyProtection="1">
      <alignment horizontal="center" vertical="center" wrapText="1"/>
      <protection hidden="1"/>
    </xf>
    <xf numFmtId="14" fontId="5" fillId="2" borderId="5" xfId="0" applyNumberFormat="1" applyFont="1" applyFill="1" applyBorder="1" applyAlignment="1" applyProtection="1">
      <alignment horizontal="center" vertical="center" wrapText="1"/>
      <protection hidden="1"/>
    </xf>
    <xf numFmtId="43" fontId="4" fillId="2" borderId="3" xfId="0" applyNumberFormat="1" applyFont="1" applyFill="1" applyBorder="1" applyAlignment="1" applyProtection="1">
      <alignment horizontal="right" vertical="center" wrapText="1"/>
      <protection hidden="1"/>
    </xf>
    <xf numFmtId="43" fontId="4" fillId="2" borderId="22" xfId="0" applyNumberFormat="1" applyFont="1" applyFill="1" applyBorder="1" applyAlignment="1" applyProtection="1">
      <alignment horizontal="right" vertical="center" wrapText="1"/>
      <protection hidden="1"/>
    </xf>
    <xf numFmtId="172" fontId="4" fillId="2" borderId="21" xfId="0" applyNumberFormat="1" applyFont="1" applyFill="1" applyBorder="1" applyAlignment="1" applyProtection="1">
      <alignment horizontal="center" vertical="center" wrapText="1"/>
      <protection hidden="1"/>
    </xf>
    <xf numFmtId="14" fontId="14" fillId="2" borderId="22" xfId="0" applyNumberFormat="1" applyFont="1" applyFill="1" applyBorder="1" applyAlignment="1">
      <alignment horizontal="center" vertical="center"/>
    </xf>
    <xf numFmtId="49" fontId="11" fillId="4" borderId="20" xfId="0" applyNumberFormat="1" applyFont="1" applyFill="1" applyBorder="1" applyAlignment="1" applyProtection="1">
      <alignment horizontal="center" vertical="center" wrapText="1"/>
      <protection hidden="1"/>
    </xf>
    <xf numFmtId="49" fontId="4" fillId="3" borderId="20" xfId="0" applyNumberFormat="1" applyFont="1" applyFill="1" applyBorder="1" applyAlignment="1" applyProtection="1">
      <alignment horizontal="center" vertical="center" wrapText="1"/>
      <protection hidden="1"/>
    </xf>
    <xf numFmtId="49" fontId="4" fillId="3" borderId="20" xfId="0" applyNumberFormat="1" applyFont="1" applyFill="1" applyBorder="1" applyAlignment="1" applyProtection="1">
      <alignment horizontal="center" vertical="justify" wrapText="1"/>
      <protection hidden="1"/>
    </xf>
    <xf numFmtId="0" fontId="4" fillId="3" borderId="20" xfId="0" applyFont="1" applyFill="1" applyBorder="1" applyAlignment="1" applyProtection="1">
      <alignment horizontal="center" vertical="center" wrapText="1"/>
      <protection hidden="1"/>
    </xf>
    <xf numFmtId="49" fontId="5" fillId="2" borderId="17" xfId="0" applyNumberFormat="1" applyFont="1" applyFill="1" applyBorder="1" applyAlignment="1" applyProtection="1">
      <alignment horizontal="center" vertical="center" wrapText="1"/>
      <protection hidden="1"/>
    </xf>
    <xf numFmtId="49" fontId="8" fillId="2" borderId="17" xfId="0" applyNumberFormat="1" applyFont="1" applyFill="1" applyBorder="1" applyAlignment="1" applyProtection="1">
      <alignment horizontal="center" vertical="center" wrapText="1"/>
      <protection hidden="1"/>
    </xf>
    <xf numFmtId="49" fontId="4" fillId="2" borderId="17" xfId="0" applyNumberFormat="1" applyFont="1" applyFill="1" applyBorder="1" applyAlignment="1" applyProtection="1">
      <alignment horizontal="center" vertical="center"/>
      <protection hidden="1"/>
    </xf>
    <xf numFmtId="49" fontId="4" fillId="3" borderId="17" xfId="0" applyNumberFormat="1" applyFont="1" applyFill="1" applyBorder="1" applyAlignment="1" applyProtection="1">
      <alignment horizontal="center" vertical="center" wrapText="1"/>
      <protection hidden="1"/>
    </xf>
    <xf numFmtId="0" fontId="4" fillId="3" borderId="17" xfId="0" applyFont="1" applyFill="1" applyBorder="1" applyAlignment="1" applyProtection="1">
      <alignment horizontal="center" vertical="center" wrapText="1"/>
      <protection hidden="1"/>
    </xf>
    <xf numFmtId="9" fontId="5" fillId="2" borderId="20" xfId="0" applyNumberFormat="1" applyFont="1" applyFill="1" applyBorder="1" applyAlignment="1" applyProtection="1">
      <alignment horizontal="center" vertical="center" wrapText="1"/>
      <protection hidden="1"/>
    </xf>
    <xf numFmtId="3" fontId="11" fillId="4" borderId="12" xfId="1" applyNumberFormat="1" applyFont="1" applyFill="1" applyBorder="1" applyAlignment="1" applyProtection="1">
      <alignment horizontal="center" vertical="center" wrapText="1"/>
      <protection hidden="1"/>
    </xf>
    <xf numFmtId="3" fontId="8" fillId="2" borderId="12" xfId="0" applyNumberFormat="1" applyFont="1" applyFill="1" applyBorder="1" applyAlignment="1" applyProtection="1">
      <alignment horizontal="center" vertical="center" wrapText="1"/>
      <protection hidden="1"/>
    </xf>
    <xf numFmtId="3" fontId="4" fillId="3" borderId="12" xfId="0" applyNumberFormat="1" applyFont="1" applyFill="1" applyBorder="1" applyAlignment="1" applyProtection="1">
      <alignment horizontal="center" vertical="center" wrapText="1"/>
      <protection hidden="1"/>
    </xf>
    <xf numFmtId="0" fontId="8" fillId="2" borderId="17" xfId="0" applyFont="1" applyFill="1" applyBorder="1" applyAlignment="1" applyProtection="1">
      <alignment horizontal="center" vertical="center" wrapText="1"/>
      <protection hidden="1"/>
    </xf>
    <xf numFmtId="0" fontId="8" fillId="2" borderId="15" xfId="0" applyFont="1" applyFill="1" applyBorder="1" applyAlignment="1" applyProtection="1">
      <alignment horizontal="center" vertical="center" wrapText="1"/>
      <protection hidden="1"/>
    </xf>
    <xf numFmtId="49" fontId="5" fillId="2" borderId="20" xfId="0" applyNumberFormat="1" applyFont="1" applyFill="1" applyBorder="1" applyAlignment="1" applyProtection="1">
      <alignment horizontal="center" vertical="center" wrapText="1"/>
      <protection hidden="1"/>
    </xf>
    <xf numFmtId="49" fontId="8" fillId="2" borderId="20" xfId="0" applyNumberFormat="1" applyFont="1" applyFill="1" applyBorder="1" applyAlignment="1" applyProtection="1">
      <alignment horizontal="center" vertical="center" wrapText="1"/>
      <protection hidden="1"/>
    </xf>
    <xf numFmtId="49" fontId="5" fillId="2" borderId="20" xfId="0" applyNumberFormat="1" applyFont="1" applyFill="1" applyBorder="1" applyAlignment="1" applyProtection="1">
      <alignment horizontal="center" vertical="center"/>
      <protection hidden="1"/>
    </xf>
    <xf numFmtId="49" fontId="5" fillId="3" borderId="20" xfId="0" applyNumberFormat="1" applyFont="1" applyFill="1" applyBorder="1" applyAlignment="1" applyProtection="1">
      <alignment horizontal="center" vertical="center" wrapText="1"/>
      <protection hidden="1"/>
    </xf>
    <xf numFmtId="0" fontId="5" fillId="3" borderId="20" xfId="0" applyFont="1" applyFill="1" applyBorder="1" applyAlignment="1" applyProtection="1">
      <alignment horizontal="center" vertical="center" wrapText="1"/>
      <protection hidden="1"/>
    </xf>
    <xf numFmtId="3" fontId="5" fillId="2" borderId="5" xfId="0" applyNumberFormat="1" applyFont="1" applyFill="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49" fontId="5" fillId="2" borderId="16" xfId="0" applyNumberFormat="1" applyFont="1" applyFill="1" applyBorder="1" applyAlignment="1" applyProtection="1">
      <alignment horizontal="center" vertical="center" wrapText="1"/>
      <protection hidden="1"/>
    </xf>
    <xf numFmtId="49" fontId="4" fillId="2" borderId="15" xfId="0" applyNumberFormat="1" applyFont="1" applyFill="1" applyBorder="1" applyAlignment="1" applyProtection="1">
      <alignment horizontal="center" vertical="center" wrapText="1"/>
      <protection hidden="1"/>
    </xf>
    <xf numFmtId="9" fontId="4" fillId="2" borderId="16" xfId="0" applyNumberFormat="1" applyFont="1" applyFill="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49" fontId="12" fillId="4" borderId="12" xfId="0" applyNumberFormat="1" applyFont="1" applyFill="1" applyBorder="1" applyAlignment="1" applyProtection="1">
      <alignment horizontal="center" vertical="center" wrapText="1"/>
      <protection hidden="1"/>
    </xf>
    <xf numFmtId="9" fontId="4" fillId="2" borderId="12" xfId="0" applyNumberFormat="1" applyFont="1" applyFill="1" applyBorder="1" applyAlignment="1" applyProtection="1">
      <alignment horizontal="center" vertical="center" wrapText="1"/>
      <protection hidden="1"/>
    </xf>
    <xf numFmtId="49" fontId="5" fillId="3" borderId="12" xfId="0" applyNumberFormat="1" applyFont="1" applyFill="1" applyBorder="1" applyAlignment="1" applyProtection="1">
      <alignment horizontal="center" vertical="center" wrapText="1"/>
      <protection hidden="1"/>
    </xf>
    <xf numFmtId="167" fontId="4" fillId="3" borderId="12" xfId="0" applyNumberFormat="1" applyFont="1" applyFill="1" applyBorder="1" applyAlignment="1" applyProtection="1">
      <alignment horizontal="center" vertical="center" wrapText="1"/>
      <protection hidden="1"/>
    </xf>
    <xf numFmtId="0" fontId="6" fillId="3" borderId="12" xfId="0" applyFont="1" applyFill="1" applyBorder="1" applyAlignment="1" applyProtection="1">
      <alignment horizontal="center" vertical="center"/>
      <protection hidden="1"/>
    </xf>
    <xf numFmtId="14" fontId="11" fillId="4" borderId="31" xfId="0" applyNumberFormat="1" applyFont="1" applyFill="1" applyBorder="1" applyAlignment="1" applyProtection="1">
      <alignment horizontal="center" vertical="center" wrapText="1"/>
      <protection hidden="1"/>
    </xf>
    <xf numFmtId="14" fontId="4" fillId="2" borderId="30" xfId="0" applyNumberFormat="1" applyFont="1" applyFill="1" applyBorder="1" applyAlignment="1" applyProtection="1">
      <alignment horizontal="center" vertical="center" wrapText="1"/>
      <protection hidden="1"/>
    </xf>
    <xf numFmtId="14" fontId="4" fillId="2" borderId="17" xfId="0" applyNumberFormat="1" applyFont="1" applyFill="1" applyBorder="1" applyAlignment="1" applyProtection="1">
      <alignment horizontal="center" vertical="center" wrapText="1"/>
      <protection hidden="1"/>
    </xf>
    <xf numFmtId="14" fontId="4" fillId="2" borderId="15" xfId="0" applyNumberFormat="1" applyFont="1" applyFill="1" applyBorder="1" applyAlignment="1" applyProtection="1">
      <alignment horizontal="center" vertical="center" wrapText="1"/>
      <protection hidden="1"/>
    </xf>
    <xf numFmtId="0" fontId="7" fillId="2" borderId="16" xfId="0" applyFont="1" applyFill="1" applyBorder="1" applyAlignment="1" applyProtection="1">
      <alignment horizontal="center" vertical="center" wrapText="1"/>
      <protection hidden="1"/>
    </xf>
    <xf numFmtId="9" fontId="5" fillId="2" borderId="16" xfId="0" applyNumberFormat="1" applyFont="1" applyFill="1" applyBorder="1" applyAlignment="1" applyProtection="1">
      <alignment horizontal="center" vertical="center" wrapText="1"/>
      <protection hidden="1"/>
    </xf>
    <xf numFmtId="170" fontId="5" fillId="2" borderId="14" xfId="0" applyNumberFormat="1" applyFont="1" applyFill="1" applyBorder="1" applyAlignment="1" applyProtection="1">
      <alignment horizontal="center" vertical="center" wrapText="1"/>
      <protection hidden="1"/>
    </xf>
    <xf numFmtId="14" fontId="5" fillId="2" borderId="15" xfId="0" applyNumberFormat="1" applyFont="1" applyFill="1" applyBorder="1" applyAlignment="1" applyProtection="1">
      <alignment horizontal="center" vertical="center" wrapText="1"/>
      <protection hidden="1"/>
    </xf>
    <xf numFmtId="14" fontId="5" fillId="2" borderId="3" xfId="0" applyNumberFormat="1" applyFont="1" applyFill="1" applyBorder="1" applyAlignment="1" applyProtection="1">
      <alignment horizontal="center" vertical="center" wrapText="1"/>
      <protection hidden="1"/>
    </xf>
    <xf numFmtId="49" fontId="5" fillId="2" borderId="28" xfId="0" applyNumberFormat="1" applyFont="1" applyFill="1" applyBorder="1" applyAlignment="1" applyProtection="1">
      <alignment horizontal="center" vertical="center" wrapText="1"/>
      <protection hidden="1"/>
    </xf>
    <xf numFmtId="9" fontId="4" fillId="2" borderId="28" xfId="0" applyNumberFormat="1" applyFont="1" applyFill="1" applyBorder="1" applyAlignment="1" applyProtection="1">
      <alignment horizontal="center" vertical="center" wrapText="1"/>
      <protection hidden="1"/>
    </xf>
    <xf numFmtId="167" fontId="4" fillId="2" borderId="24" xfId="0" applyNumberFormat="1" applyFont="1" applyFill="1" applyBorder="1" applyAlignment="1" applyProtection="1">
      <alignment horizontal="center" vertical="center" wrapText="1"/>
      <protection hidden="1"/>
    </xf>
    <xf numFmtId="9" fontId="5" fillId="2" borderId="9" xfId="0" applyNumberFormat="1" applyFont="1" applyFill="1" applyBorder="1" applyAlignment="1" applyProtection="1">
      <alignment horizontal="center" vertical="center" wrapText="1"/>
      <protection hidden="1"/>
    </xf>
    <xf numFmtId="0" fontId="5" fillId="2" borderId="10" xfId="0" applyFont="1" applyFill="1" applyBorder="1" applyAlignment="1" applyProtection="1">
      <alignment horizontal="center" vertical="center" wrapText="1"/>
      <protection hidden="1"/>
    </xf>
    <xf numFmtId="49" fontId="4" fillId="2" borderId="21" xfId="0" applyNumberFormat="1" applyFont="1" applyFill="1" applyBorder="1" applyAlignment="1" applyProtection="1">
      <alignment horizontal="center" vertical="center"/>
      <protection hidden="1"/>
    </xf>
    <xf numFmtId="170" fontId="4" fillId="2" borderId="21" xfId="0" applyNumberFormat="1" applyFont="1" applyFill="1" applyBorder="1" applyAlignment="1" applyProtection="1">
      <alignment horizontal="center" vertical="center"/>
      <protection hidden="1"/>
    </xf>
    <xf numFmtId="0" fontId="7" fillId="2" borderId="22" xfId="0" applyFont="1" applyFill="1" applyBorder="1" applyAlignment="1" applyProtection="1">
      <alignment horizontal="center" vertical="center" wrapText="1"/>
      <protection hidden="1"/>
    </xf>
    <xf numFmtId="0" fontId="6" fillId="2" borderId="28" xfId="0" applyFont="1" applyFill="1" applyBorder="1" applyAlignment="1" applyProtection="1">
      <alignment horizontal="center" vertical="center" wrapText="1"/>
      <protection hidden="1"/>
    </xf>
    <xf numFmtId="10" fontId="5" fillId="2" borderId="22" xfId="0" applyNumberFormat="1" applyFont="1" applyFill="1" applyBorder="1" applyAlignment="1" applyProtection="1">
      <alignment horizontal="center" vertical="center" wrapText="1"/>
      <protection hidden="1"/>
    </xf>
    <xf numFmtId="168" fontId="5" fillId="2" borderId="22" xfId="0" applyNumberFormat="1" applyFont="1" applyFill="1" applyBorder="1" applyAlignment="1" applyProtection="1">
      <alignment horizontal="center" vertical="center" wrapText="1"/>
      <protection hidden="1"/>
    </xf>
    <xf numFmtId="3" fontId="4" fillId="3" borderId="21" xfId="0" applyNumberFormat="1" applyFont="1" applyFill="1" applyBorder="1" applyAlignment="1" applyProtection="1">
      <alignment horizontal="center" vertical="center" wrapText="1"/>
      <protection hidden="1"/>
    </xf>
    <xf numFmtId="49" fontId="5" fillId="3" borderId="28" xfId="0" applyNumberFormat="1" applyFont="1" applyFill="1" applyBorder="1" applyAlignment="1" applyProtection="1">
      <alignment horizontal="center" vertical="center" wrapText="1"/>
      <protection hidden="1"/>
    </xf>
    <xf numFmtId="49" fontId="4" fillId="3" borderId="25" xfId="0" applyNumberFormat="1" applyFont="1" applyFill="1" applyBorder="1" applyAlignment="1" applyProtection="1">
      <alignment horizontal="center" vertical="center" wrapText="1"/>
      <protection hidden="1"/>
    </xf>
    <xf numFmtId="0" fontId="4" fillId="3" borderId="21" xfId="0" applyFont="1" applyFill="1" applyBorder="1" applyAlignment="1" applyProtection="1">
      <alignment horizontal="center" vertical="center" wrapText="1"/>
      <protection hidden="1"/>
    </xf>
    <xf numFmtId="49" fontId="4" fillId="3" borderId="21" xfId="0" applyNumberFormat="1" applyFont="1" applyFill="1" applyBorder="1" applyAlignment="1" applyProtection="1">
      <alignment horizontal="center" vertical="center" wrapText="1"/>
      <protection hidden="1"/>
    </xf>
    <xf numFmtId="14" fontId="4" fillId="3" borderId="21" xfId="0" applyNumberFormat="1" applyFont="1" applyFill="1" applyBorder="1" applyAlignment="1" applyProtection="1">
      <alignment horizontal="center" vertical="center" wrapText="1"/>
      <protection hidden="1"/>
    </xf>
    <xf numFmtId="170" fontId="4" fillId="3" borderId="21" xfId="0" applyNumberFormat="1" applyFont="1" applyFill="1" applyBorder="1" applyAlignment="1" applyProtection="1">
      <alignment horizontal="center" vertical="center" wrapText="1"/>
      <protection hidden="1"/>
    </xf>
    <xf numFmtId="49" fontId="4" fillId="3" borderId="28" xfId="0" applyNumberFormat="1" applyFont="1" applyFill="1" applyBorder="1" applyAlignment="1" applyProtection="1">
      <alignment horizontal="center" vertical="center" wrapText="1"/>
      <protection hidden="1"/>
    </xf>
  </cellXfs>
  <cellStyles count="11">
    <cellStyle name="Hyperlink" xfId="5" xr:uid="{00000000-0005-0000-0000-000001000000}"/>
    <cellStyle name="Millares 2" xfId="1" xr:uid="{00000000-0005-0000-0000-000002000000}"/>
    <cellStyle name="Millares 2 2" xfId="6" xr:uid="{A9034E50-2B79-4675-9DF9-0DD6A052EE52}"/>
    <cellStyle name="Millares 2 2 2" xfId="9" xr:uid="{F97C2131-4219-458A-B910-E260E560A01B}"/>
    <cellStyle name="Moneda [0] 2" xfId="2" xr:uid="{00000000-0005-0000-0000-000003000000}"/>
    <cellStyle name="Moneda 3" xfId="4" xr:uid="{00000000-0005-0000-0000-000004000000}"/>
    <cellStyle name="Moneda 3 2" xfId="7" xr:uid="{9AF87D82-966D-4CBE-A23B-6C70DD89067D}"/>
    <cellStyle name="Moneda 3 2 2" xfId="10" xr:uid="{B188E464-3139-4AA5-9C34-C79F0683F8C8}"/>
    <cellStyle name="Moneda 3 3" xfId="8" xr:uid="{EB47B1FA-F46F-407B-B4C5-E8F3B92AFD9B}"/>
    <cellStyle name="Normal" xfId="0" builtinId="0"/>
    <cellStyle name="Normal 2" xfId="3" xr:uid="{00000000-0005-0000-0000-000006000000}"/>
  </cellStyles>
  <dxfs count="2">
    <dxf>
      <fill>
        <patternFill patternType="solid">
          <bgColor rgb="FFFF5050"/>
        </patternFill>
      </fill>
    </dxf>
    <dxf>
      <font>
        <color theme="1"/>
      </font>
      <fill>
        <patternFill patternType="solid">
          <bgColor theme="9" tint="0.39997558519241921"/>
        </patternFill>
      </fill>
    </dxf>
  </dxfs>
  <tableStyles count="0" defaultTableStyle="TableStyleMedium2" defaultPivotStyle="PivotStyleLight16"/>
  <colors>
    <mruColors>
      <color rgb="FFB584E3"/>
      <color rgb="FFF0303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José Miguel Alvarez Monterrosa" id="{77417E09-DA53-4A23-8F2E-F99BD11C7E1F}" userId="S::jose.alvarez@cormagdalena.gov.co::14ae1286-b0d3-4341-a95a-834e8197a2d5" providerId="AD"/>
  <person displayName="Juan Manuel Ramos Martinez" id="{54979B3F-3A69-40F9-8260-4649329881D2}" userId="S::juan.martinez@cormagdalena.gov.co::38745e79-9ace-4e2b-b0d1-a42b68f89e6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 dT="2025-04-30T15:08:01.81" personId="{54979B3F-3A69-40F9-8260-4649329881D2}" id="{24EE2F2F-DB27-493B-8F16-8575E6B00766}">
    <text>APOYA SDSN</text>
  </threadedComment>
  <threadedComment ref="C176" dT="2025-07-21T20:31:56.91" personId="{77417E09-DA53-4A23-8F2E-F99BD11C7E1F}" id="{E474DB8D-C8B7-4EAD-989A-4E9D870BC8BE}">
    <text>Pendiente</text>
  </threadedComment>
  <threadedComment ref="H248" dT="2025-09-17T17:55:44.48" personId="{77417E09-DA53-4A23-8F2E-F99BD11C7E1F}" id="{EAE8340F-0BDE-4747-A2BD-9195DB604308}">
    <text>SOLICITAR CAMBIO DE FECHA DE COBERTURA AL 14/12/2025</text>
  </threadedComment>
  <threadedComment ref="H249" dT="2025-09-17T17:55:44.48" personId="{77417E09-DA53-4A23-8F2E-F99BD11C7E1F}" id="{DDB4FDCF-631F-4940-9308-AC7311D7FF9D}">
    <text>SOLICITAR CAMBIO DE FECHA DE COBERTURA AL 14/12/2025</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878E-B209-40E8-BBE5-5CAAE37E593F}">
  <dimension ref="A1:G1041"/>
  <sheetViews>
    <sheetView workbookViewId="0">
      <selection activeCell="G6" sqref="G6"/>
    </sheetView>
  </sheetViews>
  <sheetFormatPr baseColWidth="10" defaultColWidth="9.109375" defaultRowHeight="14.4" x14ac:dyDescent="0.3"/>
  <cols>
    <col min="1" max="1" width="26.6640625" customWidth="1"/>
    <col min="2" max="2" width="19.5546875" customWidth="1"/>
    <col min="3" max="3" width="17.88671875" customWidth="1"/>
    <col min="4" max="4" width="15.33203125" customWidth="1"/>
    <col min="5" max="5" width="20.44140625" customWidth="1"/>
    <col min="6" max="6" width="27.33203125" customWidth="1"/>
    <col min="7" max="7" width="23.109375" customWidth="1"/>
  </cols>
  <sheetData>
    <row r="1" spans="1:7" ht="52.2" x14ac:dyDescent="0.3">
      <c r="A1" s="1" t="s">
        <v>0</v>
      </c>
      <c r="B1" s="1" t="s">
        <v>1</v>
      </c>
      <c r="C1" s="1" t="s">
        <v>2</v>
      </c>
      <c r="D1" s="2" t="s">
        <v>3</v>
      </c>
      <c r="E1" s="2" t="s">
        <v>4</v>
      </c>
      <c r="F1" s="3" t="s">
        <v>5</v>
      </c>
      <c r="G1" s="3" t="s">
        <v>6</v>
      </c>
    </row>
    <row r="2" spans="1:7" ht="52.2" x14ac:dyDescent="0.3">
      <c r="A2" s="1" t="s">
        <v>7</v>
      </c>
      <c r="B2" s="1" t="s">
        <v>8</v>
      </c>
      <c r="C2" s="1" t="s">
        <v>9</v>
      </c>
      <c r="D2" s="1" t="s">
        <v>10</v>
      </c>
      <c r="E2" s="2" t="s">
        <v>11</v>
      </c>
      <c r="F2" s="3" t="s">
        <v>12</v>
      </c>
      <c r="G2" s="3" t="s">
        <v>13</v>
      </c>
    </row>
    <row r="3" spans="1:7" ht="34.799999999999997" x14ac:dyDescent="0.3">
      <c r="A3" s="1" t="s">
        <v>14</v>
      </c>
      <c r="B3" s="1" t="s">
        <v>15</v>
      </c>
      <c r="C3" s="1"/>
      <c r="D3" s="4"/>
      <c r="E3" s="4"/>
      <c r="F3" s="3" t="s">
        <v>16</v>
      </c>
      <c r="G3" s="3" t="s">
        <v>17</v>
      </c>
    </row>
    <row r="4" spans="1:7" ht="34.799999999999997" x14ac:dyDescent="0.3">
      <c r="A4" s="1" t="s">
        <v>18</v>
      </c>
      <c r="B4" s="1" t="s">
        <v>19</v>
      </c>
      <c r="C4" s="1"/>
      <c r="D4" s="4"/>
      <c r="E4" s="4"/>
      <c r="F4" s="3" t="s">
        <v>20</v>
      </c>
      <c r="G4" s="3" t="s">
        <v>21</v>
      </c>
    </row>
    <row r="5" spans="1:7" ht="34.799999999999997" x14ac:dyDescent="0.3">
      <c r="A5" s="6" t="s">
        <v>22</v>
      </c>
      <c r="B5" s="1" t="s">
        <v>23</v>
      </c>
      <c r="C5" s="1"/>
      <c r="D5" s="4"/>
      <c r="E5" s="4"/>
      <c r="F5" s="3" t="s">
        <v>24</v>
      </c>
      <c r="G5" s="3" t="s">
        <v>25</v>
      </c>
    </row>
    <row r="6" spans="1:7" ht="34.799999999999997" x14ac:dyDescent="0.3">
      <c r="A6" s="1" t="s">
        <v>26</v>
      </c>
      <c r="B6" s="1" t="s">
        <v>27</v>
      </c>
      <c r="C6" s="1"/>
      <c r="D6" s="4"/>
      <c r="E6" s="4"/>
      <c r="G6" s="3" t="s">
        <v>28</v>
      </c>
    </row>
    <row r="7" spans="1:7" ht="69.599999999999994" x14ac:dyDescent="0.3">
      <c r="A7" s="1" t="s">
        <v>29</v>
      </c>
      <c r="B7" s="1" t="s">
        <v>30</v>
      </c>
      <c r="C7" s="1"/>
      <c r="D7" s="4"/>
      <c r="E7" s="4"/>
      <c r="F7" s="4"/>
    </row>
    <row r="8" spans="1:7" ht="34.799999999999997" x14ac:dyDescent="0.3">
      <c r="A8" s="1" t="s">
        <v>31</v>
      </c>
      <c r="B8" s="1"/>
      <c r="C8" s="1"/>
      <c r="D8" s="4"/>
      <c r="E8" s="4"/>
      <c r="F8" s="4"/>
    </row>
    <row r="9" spans="1:7" ht="34.799999999999997" x14ac:dyDescent="0.3">
      <c r="A9" s="1" t="s">
        <v>32</v>
      </c>
      <c r="B9" s="4"/>
      <c r="C9" s="4"/>
      <c r="D9" s="4"/>
      <c r="E9" s="4"/>
      <c r="F9" s="4"/>
    </row>
    <row r="10" spans="1:7" ht="17.399999999999999" x14ac:dyDescent="0.3">
      <c r="A10" s="4"/>
      <c r="B10" s="4"/>
      <c r="C10" s="4"/>
      <c r="D10" s="4"/>
      <c r="E10" s="4"/>
      <c r="F10" s="4"/>
    </row>
    <row r="11" spans="1:7" ht="17.399999999999999" x14ac:dyDescent="0.3">
      <c r="A11" s="4"/>
      <c r="B11" s="4"/>
      <c r="C11" s="4"/>
      <c r="D11" s="4"/>
      <c r="E11" s="4"/>
      <c r="F11" s="4"/>
    </row>
    <row r="12" spans="1:7" ht="17.399999999999999" x14ac:dyDescent="0.3">
      <c r="A12" s="4"/>
      <c r="B12" s="4"/>
      <c r="C12" s="4"/>
      <c r="D12" s="4"/>
      <c r="E12" s="4"/>
      <c r="F12" s="4"/>
    </row>
    <row r="13" spans="1:7" ht="17.399999999999999" x14ac:dyDescent="0.3">
      <c r="A13" s="4"/>
      <c r="B13" s="4"/>
      <c r="C13" s="4"/>
      <c r="D13" s="4"/>
      <c r="E13" s="4"/>
      <c r="F13" s="4"/>
    </row>
    <row r="14" spans="1:7" ht="17.399999999999999" x14ac:dyDescent="0.3">
      <c r="A14" s="4"/>
      <c r="B14" s="4"/>
      <c r="C14" s="4"/>
      <c r="D14" s="4"/>
      <c r="E14" s="4"/>
      <c r="F14" s="4"/>
    </row>
    <row r="15" spans="1:7" ht="17.399999999999999" x14ac:dyDescent="0.3">
      <c r="A15" s="4"/>
      <c r="B15" s="4"/>
      <c r="C15" s="4"/>
      <c r="D15" s="4"/>
      <c r="E15" s="4"/>
      <c r="F15" s="4"/>
    </row>
    <row r="16" spans="1:7" ht="17.399999999999999" x14ac:dyDescent="0.3">
      <c r="A16" s="4"/>
      <c r="B16" s="4"/>
      <c r="C16" s="4"/>
      <c r="D16" s="4"/>
      <c r="E16" s="4"/>
      <c r="F16" s="4"/>
    </row>
    <row r="17" spans="1:6" ht="17.399999999999999" x14ac:dyDescent="0.3">
      <c r="A17" s="4"/>
      <c r="B17" s="4"/>
      <c r="C17" s="4"/>
      <c r="D17" s="4"/>
      <c r="E17" s="4"/>
      <c r="F17" s="4"/>
    </row>
    <row r="18" spans="1:6" ht="17.399999999999999" x14ac:dyDescent="0.3">
      <c r="A18" s="4"/>
      <c r="B18" s="4"/>
      <c r="C18" s="4"/>
      <c r="D18" s="4"/>
      <c r="E18" s="4"/>
      <c r="F18" s="4"/>
    </row>
    <row r="19" spans="1:6" ht="17.399999999999999" x14ac:dyDescent="0.3">
      <c r="A19" s="4"/>
      <c r="B19" s="4"/>
      <c r="C19" s="4"/>
      <c r="D19" s="4"/>
      <c r="E19" s="4"/>
      <c r="F19" s="4"/>
    </row>
    <row r="20" spans="1:6" ht="17.399999999999999" x14ac:dyDescent="0.3">
      <c r="A20" s="4"/>
      <c r="B20" s="4"/>
      <c r="C20" s="4"/>
      <c r="D20" s="4"/>
      <c r="E20" s="4"/>
      <c r="F20" s="4"/>
    </row>
    <row r="21" spans="1:6" ht="17.399999999999999" x14ac:dyDescent="0.3">
      <c r="A21" s="4"/>
      <c r="B21" s="4"/>
      <c r="C21" s="4"/>
      <c r="D21" s="4"/>
      <c r="E21" s="4"/>
      <c r="F21" s="4"/>
    </row>
    <row r="22" spans="1:6" ht="17.399999999999999" x14ac:dyDescent="0.3">
      <c r="A22" s="4"/>
      <c r="B22" s="4"/>
      <c r="C22" s="4"/>
      <c r="D22" s="4"/>
      <c r="E22" s="4"/>
      <c r="F22" s="4"/>
    </row>
    <row r="23" spans="1:6" ht="17.399999999999999" x14ac:dyDescent="0.3">
      <c r="A23" s="4"/>
      <c r="B23" s="4"/>
      <c r="C23" s="4"/>
      <c r="D23" s="4"/>
      <c r="E23" s="4"/>
      <c r="F23" s="4"/>
    </row>
    <row r="24" spans="1:6" ht="17.399999999999999" x14ac:dyDescent="0.3">
      <c r="A24" s="4"/>
      <c r="B24" s="4"/>
      <c r="C24" s="4"/>
      <c r="D24" s="4"/>
      <c r="E24" s="4"/>
      <c r="F24" s="4"/>
    </row>
    <row r="25" spans="1:6" ht="17.399999999999999" x14ac:dyDescent="0.3">
      <c r="A25" s="4"/>
      <c r="B25" s="4"/>
      <c r="C25" s="4"/>
      <c r="D25" s="4"/>
      <c r="E25" s="4"/>
      <c r="F25" s="4"/>
    </row>
    <row r="26" spans="1:6" ht="17.399999999999999" x14ac:dyDescent="0.3">
      <c r="A26" s="4"/>
      <c r="B26" s="4"/>
      <c r="C26" s="4"/>
      <c r="D26" s="4"/>
      <c r="E26" s="4"/>
      <c r="F26" s="4"/>
    </row>
    <row r="27" spans="1:6" ht="17.399999999999999" x14ac:dyDescent="0.3">
      <c r="A27" s="4"/>
      <c r="B27" s="4"/>
      <c r="C27" s="4"/>
      <c r="D27" s="4"/>
      <c r="E27" s="4"/>
      <c r="F27" s="4"/>
    </row>
    <row r="28" spans="1:6" ht="17.399999999999999" x14ac:dyDescent="0.3">
      <c r="A28" s="4"/>
      <c r="B28" s="4"/>
      <c r="C28" s="4"/>
      <c r="D28" s="4"/>
      <c r="E28" s="4"/>
      <c r="F28" s="4"/>
    </row>
    <row r="29" spans="1:6" ht="17.399999999999999" x14ac:dyDescent="0.3">
      <c r="A29" s="4"/>
      <c r="B29" s="4"/>
      <c r="C29" s="4"/>
      <c r="D29" s="4"/>
      <c r="E29" s="4"/>
      <c r="F29" s="4"/>
    </row>
    <row r="30" spans="1:6" ht="17.399999999999999" x14ac:dyDescent="0.3">
      <c r="A30" s="4"/>
      <c r="B30" s="4"/>
      <c r="C30" s="4"/>
      <c r="D30" s="4"/>
      <c r="E30" s="4"/>
      <c r="F30" s="4"/>
    </row>
    <row r="31" spans="1:6" ht="17.399999999999999" x14ac:dyDescent="0.3">
      <c r="A31" s="4"/>
      <c r="B31" s="4"/>
      <c r="C31" s="4"/>
      <c r="D31" s="4"/>
      <c r="E31" s="4"/>
      <c r="F31" s="4"/>
    </row>
    <row r="32" spans="1:6" ht="17.399999999999999" x14ac:dyDescent="0.3">
      <c r="A32" s="4"/>
      <c r="B32" s="4"/>
      <c r="C32" s="4"/>
      <c r="D32" s="4"/>
      <c r="E32" s="4"/>
      <c r="F32" s="4"/>
    </row>
    <row r="33" spans="1:6" ht="17.399999999999999" x14ac:dyDescent="0.3">
      <c r="A33" s="4"/>
      <c r="B33" s="4"/>
      <c r="C33" s="4"/>
      <c r="D33" s="4"/>
      <c r="E33" s="4"/>
      <c r="F33" s="4"/>
    </row>
    <row r="34" spans="1:6" ht="17.399999999999999" x14ac:dyDescent="0.3">
      <c r="A34" s="4"/>
      <c r="B34" s="4"/>
      <c r="C34" s="4"/>
      <c r="D34" s="4"/>
      <c r="E34" s="4"/>
      <c r="F34" s="4"/>
    </row>
    <row r="35" spans="1:6" ht="17.399999999999999" x14ac:dyDescent="0.3">
      <c r="A35" s="4"/>
      <c r="B35" s="4"/>
      <c r="C35" s="4"/>
      <c r="D35" s="4"/>
      <c r="E35" s="4"/>
      <c r="F35" s="4"/>
    </row>
    <row r="36" spans="1:6" ht="17.399999999999999" x14ac:dyDescent="0.3">
      <c r="A36" s="4"/>
      <c r="B36" s="4"/>
      <c r="C36" s="4"/>
      <c r="D36" s="4"/>
      <c r="E36" s="4"/>
      <c r="F36" s="4"/>
    </row>
    <row r="37" spans="1:6" ht="17.399999999999999" x14ac:dyDescent="0.3">
      <c r="A37" s="4"/>
      <c r="B37" s="4"/>
      <c r="C37" s="4"/>
      <c r="D37" s="4"/>
      <c r="E37" s="4"/>
      <c r="F37" s="4"/>
    </row>
    <row r="38" spans="1:6" ht="17.399999999999999" x14ac:dyDescent="0.3">
      <c r="A38" s="4"/>
      <c r="B38" s="4"/>
      <c r="C38" s="4"/>
      <c r="D38" s="4"/>
      <c r="E38" s="4"/>
      <c r="F38" s="4"/>
    </row>
    <row r="39" spans="1:6" ht="17.399999999999999" x14ac:dyDescent="0.3">
      <c r="A39" s="4"/>
      <c r="B39" s="4"/>
      <c r="C39" s="4"/>
      <c r="D39" s="4"/>
      <c r="E39" s="4"/>
      <c r="F39" s="4"/>
    </row>
    <row r="40" spans="1:6" ht="17.399999999999999" x14ac:dyDescent="0.3">
      <c r="A40" s="4"/>
      <c r="B40" s="4"/>
      <c r="C40" s="4"/>
      <c r="D40" s="4"/>
      <c r="E40" s="4"/>
      <c r="F40" s="4"/>
    </row>
    <row r="41" spans="1:6" ht="17.399999999999999" x14ac:dyDescent="0.3">
      <c r="A41" s="4"/>
      <c r="B41" s="4"/>
      <c r="C41" s="4"/>
      <c r="D41" s="4"/>
      <c r="E41" s="4"/>
      <c r="F41" s="4"/>
    </row>
    <row r="42" spans="1:6" ht="17.399999999999999" x14ac:dyDescent="0.3">
      <c r="A42" s="4"/>
      <c r="B42" s="4"/>
      <c r="C42" s="4"/>
      <c r="D42" s="4"/>
      <c r="E42" s="4"/>
      <c r="F42" s="4"/>
    </row>
    <row r="43" spans="1:6" ht="17.399999999999999" x14ac:dyDescent="0.3">
      <c r="A43" s="4"/>
      <c r="B43" s="4"/>
      <c r="C43" s="4"/>
      <c r="D43" s="4"/>
      <c r="E43" s="4"/>
      <c r="F43" s="4"/>
    </row>
    <row r="44" spans="1:6" ht="17.399999999999999" x14ac:dyDescent="0.3">
      <c r="A44" s="4"/>
      <c r="B44" s="4"/>
      <c r="C44" s="4"/>
      <c r="D44" s="4"/>
      <c r="E44" s="4"/>
      <c r="F44" s="4"/>
    </row>
    <row r="45" spans="1:6" ht="17.399999999999999" x14ac:dyDescent="0.3">
      <c r="A45" s="4"/>
      <c r="B45" s="4"/>
      <c r="C45" s="4"/>
      <c r="D45" s="4"/>
      <c r="E45" s="4"/>
      <c r="F45" s="4"/>
    </row>
    <row r="46" spans="1:6" ht="17.399999999999999" x14ac:dyDescent="0.3">
      <c r="A46" s="4"/>
      <c r="B46" s="4"/>
      <c r="C46" s="4"/>
      <c r="D46" s="4"/>
      <c r="E46" s="4"/>
      <c r="F46" s="4"/>
    </row>
    <row r="47" spans="1:6" ht="17.399999999999999" x14ac:dyDescent="0.3">
      <c r="A47" s="4"/>
      <c r="B47" s="4"/>
      <c r="C47" s="4"/>
      <c r="D47" s="4"/>
      <c r="E47" s="4"/>
      <c r="F47" s="4"/>
    </row>
    <row r="48" spans="1:6" ht="17.399999999999999" x14ac:dyDescent="0.3">
      <c r="A48" s="4"/>
      <c r="B48" s="4"/>
      <c r="C48" s="4"/>
      <c r="D48" s="4"/>
      <c r="E48" s="4"/>
      <c r="F48" s="4"/>
    </row>
    <row r="49" spans="1:6" ht="17.399999999999999" x14ac:dyDescent="0.3">
      <c r="A49" s="4"/>
      <c r="B49" s="4"/>
      <c r="C49" s="4"/>
      <c r="D49" s="4"/>
      <c r="E49" s="4"/>
      <c r="F49" s="4"/>
    </row>
    <row r="50" spans="1:6" ht="17.399999999999999" x14ac:dyDescent="0.3">
      <c r="A50" s="4"/>
      <c r="B50" s="4"/>
      <c r="C50" s="4"/>
      <c r="D50" s="4"/>
      <c r="E50" s="4"/>
      <c r="F50" s="4"/>
    </row>
    <row r="51" spans="1:6" ht="17.399999999999999" x14ac:dyDescent="0.3">
      <c r="A51" s="4"/>
      <c r="B51" s="4"/>
      <c r="C51" s="4"/>
      <c r="D51" s="4"/>
      <c r="E51" s="4"/>
      <c r="F51" s="4"/>
    </row>
    <row r="52" spans="1:6" ht="17.399999999999999" x14ac:dyDescent="0.3">
      <c r="A52" s="4"/>
      <c r="B52" s="4"/>
      <c r="C52" s="4"/>
      <c r="D52" s="4"/>
      <c r="E52" s="4"/>
      <c r="F52" s="4"/>
    </row>
    <row r="53" spans="1:6" ht="17.399999999999999" x14ac:dyDescent="0.3">
      <c r="A53" s="4"/>
      <c r="B53" s="4"/>
      <c r="C53" s="4"/>
      <c r="D53" s="4"/>
      <c r="E53" s="4"/>
      <c r="F53" s="4"/>
    </row>
    <row r="54" spans="1:6" ht="17.399999999999999" x14ac:dyDescent="0.3">
      <c r="A54" s="4"/>
      <c r="B54" s="4"/>
      <c r="C54" s="4"/>
      <c r="D54" s="4"/>
      <c r="E54" s="4"/>
      <c r="F54" s="4"/>
    </row>
    <row r="55" spans="1:6" ht="17.399999999999999" x14ac:dyDescent="0.3">
      <c r="A55" s="4"/>
      <c r="B55" s="4"/>
      <c r="C55" s="4"/>
      <c r="D55" s="4"/>
      <c r="E55" s="4"/>
      <c r="F55" s="4"/>
    </row>
    <row r="56" spans="1:6" ht="17.399999999999999" x14ac:dyDescent="0.3">
      <c r="A56" s="4"/>
      <c r="B56" s="4"/>
      <c r="C56" s="4"/>
      <c r="D56" s="4"/>
      <c r="E56" s="4"/>
      <c r="F56" s="4"/>
    </row>
    <row r="57" spans="1:6" ht="17.399999999999999" x14ac:dyDescent="0.3">
      <c r="A57" s="4"/>
      <c r="B57" s="4"/>
      <c r="C57" s="4"/>
      <c r="D57" s="4"/>
      <c r="E57" s="4"/>
      <c r="F57" s="4"/>
    </row>
    <row r="58" spans="1:6" ht="17.399999999999999" x14ac:dyDescent="0.3">
      <c r="A58" s="4"/>
      <c r="B58" s="4"/>
      <c r="C58" s="4"/>
      <c r="D58" s="4"/>
      <c r="E58" s="4"/>
      <c r="F58" s="4"/>
    </row>
    <row r="59" spans="1:6" ht="17.399999999999999" x14ac:dyDescent="0.3">
      <c r="A59" s="4"/>
      <c r="B59" s="4"/>
      <c r="C59" s="4"/>
      <c r="D59" s="4"/>
      <c r="E59" s="4"/>
      <c r="F59" s="4"/>
    </row>
    <row r="60" spans="1:6" ht="17.399999999999999" x14ac:dyDescent="0.3">
      <c r="A60" s="4"/>
      <c r="B60" s="4"/>
      <c r="C60" s="4"/>
      <c r="D60" s="4"/>
      <c r="E60" s="4"/>
      <c r="F60" s="4"/>
    </row>
    <row r="61" spans="1:6" ht="17.399999999999999" x14ac:dyDescent="0.3">
      <c r="A61" s="4"/>
      <c r="B61" s="4"/>
      <c r="C61" s="4"/>
      <c r="D61" s="4"/>
      <c r="E61" s="4"/>
      <c r="F61" s="4"/>
    </row>
    <row r="62" spans="1:6" ht="17.399999999999999" x14ac:dyDescent="0.3">
      <c r="A62" s="4"/>
      <c r="B62" s="4"/>
      <c r="C62" s="4"/>
      <c r="D62" s="4"/>
      <c r="E62" s="4"/>
      <c r="F62" s="4"/>
    </row>
    <row r="63" spans="1:6" ht="17.399999999999999" x14ac:dyDescent="0.3">
      <c r="A63" s="4"/>
      <c r="B63" s="4"/>
      <c r="C63" s="4"/>
      <c r="D63" s="4"/>
      <c r="E63" s="4"/>
      <c r="F63" s="4"/>
    </row>
    <row r="64" spans="1:6" ht="17.399999999999999" x14ac:dyDescent="0.3">
      <c r="A64" s="4"/>
      <c r="B64" s="4"/>
      <c r="C64" s="4"/>
      <c r="D64" s="4"/>
      <c r="E64" s="4"/>
      <c r="F64" s="4"/>
    </row>
    <row r="65" spans="1:6" ht="17.399999999999999" x14ac:dyDescent="0.3">
      <c r="A65" s="4"/>
      <c r="B65" s="4"/>
      <c r="C65" s="4"/>
      <c r="D65" s="4"/>
      <c r="E65" s="4"/>
      <c r="F65" s="4"/>
    </row>
    <row r="66" spans="1:6" ht="17.399999999999999" x14ac:dyDescent="0.3">
      <c r="A66" s="4"/>
      <c r="B66" s="4"/>
      <c r="C66" s="4"/>
      <c r="D66" s="4"/>
      <c r="E66" s="4"/>
      <c r="F66" s="4"/>
    </row>
    <row r="67" spans="1:6" ht="17.399999999999999" x14ac:dyDescent="0.3">
      <c r="A67" s="4"/>
      <c r="B67" s="4"/>
      <c r="C67" s="4"/>
      <c r="D67" s="4"/>
      <c r="E67" s="4"/>
      <c r="F67" s="4"/>
    </row>
    <row r="68" spans="1:6" ht="17.399999999999999" x14ac:dyDescent="0.3">
      <c r="A68" s="4"/>
      <c r="B68" s="4"/>
      <c r="C68" s="4"/>
      <c r="D68" s="4"/>
      <c r="E68" s="4"/>
      <c r="F68" s="4"/>
    </row>
    <row r="69" spans="1:6" ht="17.399999999999999" x14ac:dyDescent="0.3">
      <c r="A69" s="4"/>
      <c r="B69" s="4"/>
      <c r="C69" s="4"/>
      <c r="D69" s="4"/>
      <c r="E69" s="4"/>
      <c r="F69" s="4"/>
    </row>
    <row r="70" spans="1:6" ht="17.399999999999999" x14ac:dyDescent="0.3">
      <c r="A70" s="4"/>
      <c r="B70" s="4"/>
      <c r="C70" s="4"/>
      <c r="D70" s="4"/>
      <c r="E70" s="4"/>
      <c r="F70" s="4"/>
    </row>
    <row r="71" spans="1:6" ht="17.399999999999999" x14ac:dyDescent="0.3">
      <c r="A71" s="4"/>
      <c r="B71" s="4"/>
      <c r="C71" s="4"/>
      <c r="D71" s="4"/>
      <c r="E71" s="4"/>
      <c r="F71" s="4"/>
    </row>
    <row r="72" spans="1:6" ht="17.399999999999999" x14ac:dyDescent="0.3">
      <c r="A72" s="4"/>
      <c r="B72" s="4"/>
      <c r="C72" s="4"/>
      <c r="D72" s="4"/>
      <c r="E72" s="4"/>
      <c r="F72" s="4"/>
    </row>
    <row r="73" spans="1:6" ht="17.399999999999999" x14ac:dyDescent="0.3">
      <c r="A73" s="4"/>
      <c r="B73" s="4"/>
      <c r="C73" s="4"/>
      <c r="D73" s="4"/>
      <c r="E73" s="4"/>
      <c r="F73" s="4"/>
    </row>
    <row r="74" spans="1:6" ht="17.399999999999999" x14ac:dyDescent="0.3">
      <c r="A74" s="4"/>
      <c r="B74" s="4"/>
      <c r="C74" s="4"/>
      <c r="D74" s="4"/>
      <c r="E74" s="4"/>
      <c r="F74" s="4"/>
    </row>
    <row r="75" spans="1:6" ht="17.399999999999999" x14ac:dyDescent="0.3">
      <c r="A75" s="4"/>
      <c r="B75" s="4"/>
      <c r="C75" s="4"/>
      <c r="D75" s="4"/>
      <c r="E75" s="4"/>
      <c r="F75" s="4"/>
    </row>
    <row r="76" spans="1:6" ht="17.399999999999999" x14ac:dyDescent="0.3">
      <c r="A76" s="4"/>
      <c r="B76" s="4"/>
      <c r="C76" s="4"/>
      <c r="D76" s="4"/>
      <c r="E76" s="4"/>
      <c r="F76" s="4"/>
    </row>
    <row r="77" spans="1:6" ht="17.399999999999999" x14ac:dyDescent="0.3">
      <c r="A77" s="4"/>
      <c r="B77" s="4"/>
      <c r="C77" s="4"/>
      <c r="D77" s="4"/>
      <c r="E77" s="4"/>
      <c r="F77" s="4"/>
    </row>
    <row r="78" spans="1:6" ht="17.399999999999999" x14ac:dyDescent="0.3">
      <c r="A78" s="4"/>
      <c r="B78" s="4"/>
      <c r="C78" s="4"/>
      <c r="D78" s="4"/>
      <c r="E78" s="4"/>
      <c r="F78" s="4"/>
    </row>
    <row r="79" spans="1:6" ht="17.399999999999999" x14ac:dyDescent="0.3">
      <c r="A79" s="4"/>
      <c r="B79" s="4"/>
      <c r="C79" s="4"/>
      <c r="D79" s="4"/>
      <c r="E79" s="4"/>
      <c r="F79" s="4"/>
    </row>
    <row r="80" spans="1:6" ht="17.399999999999999" x14ac:dyDescent="0.3">
      <c r="A80" s="4"/>
      <c r="B80" s="4"/>
      <c r="C80" s="4"/>
      <c r="D80" s="4"/>
      <c r="E80" s="4"/>
      <c r="F80" s="4"/>
    </row>
    <row r="81" spans="1:6" ht="17.399999999999999" x14ac:dyDescent="0.3">
      <c r="A81" s="4"/>
      <c r="B81" s="4"/>
      <c r="C81" s="4"/>
      <c r="D81" s="4"/>
      <c r="E81" s="4"/>
      <c r="F81" s="4"/>
    </row>
    <row r="82" spans="1:6" ht="17.399999999999999" x14ac:dyDescent="0.3">
      <c r="A82" s="4"/>
      <c r="B82" s="4"/>
      <c r="C82" s="4"/>
      <c r="D82" s="4"/>
      <c r="E82" s="4"/>
      <c r="F82" s="4"/>
    </row>
    <row r="83" spans="1:6" ht="17.399999999999999" x14ac:dyDescent="0.3">
      <c r="A83" s="4"/>
      <c r="B83" s="4"/>
      <c r="C83" s="4"/>
      <c r="D83" s="4"/>
      <c r="E83" s="4"/>
      <c r="F83" s="4"/>
    </row>
    <row r="84" spans="1:6" ht="17.399999999999999" x14ac:dyDescent="0.3">
      <c r="A84" s="4"/>
      <c r="B84" s="4"/>
      <c r="C84" s="4"/>
      <c r="D84" s="4"/>
      <c r="E84" s="4"/>
      <c r="F84" s="4"/>
    </row>
    <row r="85" spans="1:6" ht="17.399999999999999" x14ac:dyDescent="0.3">
      <c r="A85" s="4"/>
      <c r="B85" s="4"/>
      <c r="C85" s="4"/>
      <c r="D85" s="4"/>
      <c r="E85" s="4"/>
      <c r="F85" s="4"/>
    </row>
    <row r="86" spans="1:6" ht="17.399999999999999" x14ac:dyDescent="0.3">
      <c r="A86" s="4"/>
      <c r="B86" s="4"/>
      <c r="C86" s="4"/>
      <c r="D86" s="4"/>
      <c r="E86" s="4"/>
      <c r="F86" s="4"/>
    </row>
    <row r="87" spans="1:6" ht="17.399999999999999" x14ac:dyDescent="0.3">
      <c r="A87" s="4"/>
      <c r="B87" s="4"/>
      <c r="C87" s="4"/>
      <c r="D87" s="4"/>
      <c r="E87" s="4"/>
      <c r="F87" s="4"/>
    </row>
    <row r="88" spans="1:6" ht="17.399999999999999" x14ac:dyDescent="0.3">
      <c r="A88" s="4"/>
      <c r="B88" s="4"/>
      <c r="C88" s="4"/>
      <c r="D88" s="4"/>
      <c r="E88" s="4"/>
      <c r="F88" s="4"/>
    </row>
    <row r="89" spans="1:6" ht="17.399999999999999" x14ac:dyDescent="0.3">
      <c r="A89" s="4"/>
      <c r="B89" s="4"/>
      <c r="C89" s="4"/>
      <c r="D89" s="4"/>
      <c r="E89" s="4"/>
      <c r="F89" s="4"/>
    </row>
    <row r="90" spans="1:6" ht="17.399999999999999" x14ac:dyDescent="0.3">
      <c r="A90" s="4"/>
      <c r="B90" s="4"/>
      <c r="C90" s="4"/>
      <c r="D90" s="4"/>
      <c r="E90" s="4"/>
      <c r="F90" s="4"/>
    </row>
    <row r="91" spans="1:6" ht="17.399999999999999" x14ac:dyDescent="0.3">
      <c r="A91" s="4"/>
      <c r="B91" s="4"/>
      <c r="C91" s="4"/>
      <c r="D91" s="4"/>
      <c r="E91" s="4"/>
      <c r="F91" s="4"/>
    </row>
    <row r="92" spans="1:6" ht="17.399999999999999" x14ac:dyDescent="0.3">
      <c r="A92" s="4"/>
      <c r="B92" s="4"/>
      <c r="C92" s="4"/>
      <c r="D92" s="4"/>
      <c r="E92" s="4"/>
      <c r="F92" s="4"/>
    </row>
    <row r="93" spans="1:6" ht="17.399999999999999" x14ac:dyDescent="0.3">
      <c r="A93" s="4"/>
      <c r="B93" s="4"/>
      <c r="C93" s="4"/>
      <c r="D93" s="4"/>
      <c r="E93" s="4"/>
      <c r="F93" s="4"/>
    </row>
    <row r="94" spans="1:6" ht="17.399999999999999" x14ac:dyDescent="0.3">
      <c r="A94" s="4"/>
      <c r="B94" s="4"/>
      <c r="C94" s="4"/>
      <c r="D94" s="4"/>
      <c r="E94" s="4"/>
      <c r="F94" s="4"/>
    </row>
    <row r="95" spans="1:6" ht="17.399999999999999" x14ac:dyDescent="0.3">
      <c r="A95" s="4"/>
      <c r="B95" s="4"/>
      <c r="C95" s="4"/>
      <c r="D95" s="4"/>
      <c r="E95" s="4"/>
      <c r="F95" s="4"/>
    </row>
    <row r="96" spans="1:6" ht="17.399999999999999" x14ac:dyDescent="0.3">
      <c r="A96" s="4"/>
      <c r="B96" s="4"/>
      <c r="C96" s="4"/>
      <c r="D96" s="4"/>
      <c r="E96" s="4"/>
      <c r="F96" s="4"/>
    </row>
    <row r="97" spans="1:6" ht="17.399999999999999" x14ac:dyDescent="0.3">
      <c r="A97" s="4"/>
      <c r="B97" s="4"/>
      <c r="C97" s="4"/>
      <c r="D97" s="4"/>
      <c r="E97" s="4"/>
      <c r="F97" s="4"/>
    </row>
    <row r="98" spans="1:6" ht="17.399999999999999" x14ac:dyDescent="0.3">
      <c r="A98" s="4"/>
      <c r="B98" s="4"/>
      <c r="C98" s="4"/>
      <c r="D98" s="4"/>
      <c r="E98" s="4"/>
      <c r="F98" s="4"/>
    </row>
    <row r="99" spans="1:6" ht="17.399999999999999" x14ac:dyDescent="0.3">
      <c r="A99" s="4"/>
      <c r="B99" s="4"/>
      <c r="C99" s="4"/>
      <c r="D99" s="4"/>
      <c r="E99" s="4"/>
      <c r="F99" s="4"/>
    </row>
    <row r="100" spans="1:6" ht="17.399999999999999" x14ac:dyDescent="0.3">
      <c r="A100" s="4"/>
      <c r="B100" s="4"/>
      <c r="C100" s="4"/>
      <c r="D100" s="4"/>
      <c r="E100" s="4"/>
      <c r="F100" s="4"/>
    </row>
    <row r="101" spans="1:6" ht="17.399999999999999" x14ac:dyDescent="0.3">
      <c r="A101" s="4"/>
      <c r="B101" s="4"/>
      <c r="C101" s="4"/>
      <c r="D101" s="4"/>
      <c r="E101" s="4"/>
      <c r="F101" s="4"/>
    </row>
    <row r="102" spans="1:6" ht="17.399999999999999" x14ac:dyDescent="0.3">
      <c r="A102" s="4"/>
      <c r="B102" s="4"/>
      <c r="C102" s="4"/>
      <c r="D102" s="4"/>
      <c r="E102" s="4"/>
      <c r="F102" s="4"/>
    </row>
    <row r="103" spans="1:6" ht="17.399999999999999" x14ac:dyDescent="0.3">
      <c r="A103" s="4"/>
      <c r="B103" s="4"/>
      <c r="C103" s="4"/>
      <c r="D103" s="4"/>
      <c r="E103" s="4"/>
      <c r="F103" s="4"/>
    </row>
    <row r="104" spans="1:6" ht="17.399999999999999" x14ac:dyDescent="0.3">
      <c r="A104" s="4"/>
      <c r="B104" s="4"/>
      <c r="C104" s="4"/>
      <c r="D104" s="4"/>
      <c r="E104" s="4"/>
      <c r="F104" s="4"/>
    </row>
    <row r="105" spans="1:6" ht="17.399999999999999" x14ac:dyDescent="0.3">
      <c r="A105" s="4"/>
      <c r="B105" s="4"/>
      <c r="C105" s="4"/>
      <c r="D105" s="4"/>
      <c r="E105" s="4"/>
      <c r="F105" s="4"/>
    </row>
    <row r="106" spans="1:6" ht="17.399999999999999" x14ac:dyDescent="0.3">
      <c r="A106" s="4"/>
      <c r="B106" s="4"/>
      <c r="C106" s="4"/>
      <c r="D106" s="4"/>
      <c r="E106" s="4"/>
      <c r="F106" s="4"/>
    </row>
    <row r="107" spans="1:6" ht="17.399999999999999" x14ac:dyDescent="0.3">
      <c r="A107" s="4"/>
      <c r="B107" s="4"/>
      <c r="C107" s="4"/>
      <c r="D107" s="4"/>
      <c r="E107" s="4"/>
      <c r="F107" s="4"/>
    </row>
    <row r="108" spans="1:6" ht="17.399999999999999" x14ac:dyDescent="0.3">
      <c r="A108" s="4"/>
      <c r="B108" s="4"/>
      <c r="C108" s="4"/>
      <c r="D108" s="4"/>
      <c r="E108" s="4"/>
      <c r="F108" s="4"/>
    </row>
    <row r="109" spans="1:6" ht="17.399999999999999" x14ac:dyDescent="0.3">
      <c r="A109" s="4"/>
      <c r="B109" s="4"/>
      <c r="C109" s="4"/>
      <c r="D109" s="4"/>
      <c r="E109" s="4"/>
      <c r="F109" s="4"/>
    </row>
    <row r="110" spans="1:6" ht="17.399999999999999" x14ac:dyDescent="0.3">
      <c r="A110" s="4"/>
      <c r="B110" s="4"/>
      <c r="C110" s="4"/>
      <c r="D110" s="4"/>
      <c r="E110" s="4"/>
      <c r="F110" s="4"/>
    </row>
    <row r="111" spans="1:6" ht="17.399999999999999" x14ac:dyDescent="0.3">
      <c r="A111" s="4"/>
      <c r="B111" s="4"/>
      <c r="C111" s="4"/>
      <c r="D111" s="4"/>
      <c r="E111" s="4"/>
      <c r="F111" s="4"/>
    </row>
    <row r="112" spans="1:6" ht="17.399999999999999" x14ac:dyDescent="0.3">
      <c r="A112" s="4"/>
      <c r="B112" s="4"/>
      <c r="C112" s="4"/>
      <c r="D112" s="4"/>
      <c r="E112" s="4"/>
      <c r="F112" s="4"/>
    </row>
    <row r="113" spans="1:6" ht="17.399999999999999" x14ac:dyDescent="0.3">
      <c r="A113" s="4"/>
      <c r="B113" s="4"/>
      <c r="C113" s="4"/>
      <c r="D113" s="4"/>
      <c r="E113" s="4"/>
      <c r="F113" s="4"/>
    </row>
    <row r="114" spans="1:6" ht="17.399999999999999" x14ac:dyDescent="0.3">
      <c r="A114" s="4"/>
      <c r="B114" s="4"/>
      <c r="C114" s="4"/>
      <c r="D114" s="4"/>
      <c r="E114" s="4"/>
      <c r="F114" s="4"/>
    </row>
    <row r="115" spans="1:6" ht="17.399999999999999" x14ac:dyDescent="0.3">
      <c r="A115" s="4"/>
      <c r="B115" s="4"/>
      <c r="C115" s="4"/>
      <c r="D115" s="4"/>
      <c r="E115" s="4"/>
      <c r="F115" s="4"/>
    </row>
    <row r="116" spans="1:6" ht="17.399999999999999" x14ac:dyDescent="0.3">
      <c r="A116" s="4"/>
      <c r="B116" s="4"/>
      <c r="C116" s="4"/>
      <c r="D116" s="4"/>
      <c r="E116" s="4"/>
      <c r="F116" s="4"/>
    </row>
    <row r="117" spans="1:6" ht="17.399999999999999" x14ac:dyDescent="0.3">
      <c r="A117" s="4"/>
      <c r="B117" s="4"/>
      <c r="C117" s="4"/>
      <c r="D117" s="4"/>
      <c r="E117" s="4"/>
      <c r="F117" s="4"/>
    </row>
    <row r="118" spans="1:6" ht="17.399999999999999" x14ac:dyDescent="0.3">
      <c r="A118" s="4"/>
      <c r="B118" s="4"/>
      <c r="C118" s="4"/>
      <c r="D118" s="4"/>
      <c r="E118" s="4"/>
      <c r="F118" s="4"/>
    </row>
    <row r="119" spans="1:6" ht="17.399999999999999" x14ac:dyDescent="0.3">
      <c r="A119" s="4"/>
      <c r="B119" s="4"/>
      <c r="C119" s="4"/>
      <c r="D119" s="4"/>
      <c r="E119" s="4"/>
      <c r="F119" s="4"/>
    </row>
    <row r="120" spans="1:6" ht="17.399999999999999" x14ac:dyDescent="0.3">
      <c r="A120" s="4"/>
      <c r="B120" s="4"/>
      <c r="C120" s="4"/>
      <c r="D120" s="4"/>
      <c r="E120" s="4"/>
      <c r="F120" s="4"/>
    </row>
    <row r="121" spans="1:6" ht="17.399999999999999" x14ac:dyDescent="0.3">
      <c r="A121" s="4"/>
      <c r="B121" s="4"/>
      <c r="C121" s="4"/>
      <c r="D121" s="4"/>
      <c r="E121" s="4"/>
      <c r="F121" s="4"/>
    </row>
    <row r="122" spans="1:6" ht="17.399999999999999" x14ac:dyDescent="0.3">
      <c r="A122" s="4"/>
      <c r="B122" s="4"/>
      <c r="C122" s="4"/>
      <c r="D122" s="4"/>
      <c r="E122" s="4"/>
      <c r="F122" s="4"/>
    </row>
    <row r="123" spans="1:6" ht="17.399999999999999" x14ac:dyDescent="0.3">
      <c r="A123" s="4"/>
      <c r="B123" s="4"/>
      <c r="C123" s="4"/>
      <c r="D123" s="4"/>
      <c r="E123" s="4"/>
      <c r="F123" s="4"/>
    </row>
    <row r="124" spans="1:6" ht="17.399999999999999" x14ac:dyDescent="0.3">
      <c r="A124" s="4"/>
      <c r="B124" s="4"/>
      <c r="C124" s="4"/>
      <c r="D124" s="4"/>
      <c r="E124" s="4"/>
      <c r="F124" s="4"/>
    </row>
    <row r="125" spans="1:6" ht="17.399999999999999" x14ac:dyDescent="0.3">
      <c r="A125" s="4"/>
      <c r="B125" s="4"/>
      <c r="C125" s="4"/>
      <c r="D125" s="4"/>
      <c r="E125" s="4"/>
      <c r="F125" s="4"/>
    </row>
    <row r="126" spans="1:6" ht="17.399999999999999" x14ac:dyDescent="0.3">
      <c r="A126" s="4"/>
      <c r="B126" s="4"/>
      <c r="C126" s="4"/>
      <c r="D126" s="4"/>
      <c r="E126" s="4"/>
      <c r="F126" s="4"/>
    </row>
    <row r="127" spans="1:6" ht="17.399999999999999" x14ac:dyDescent="0.3">
      <c r="A127" s="4"/>
      <c r="B127" s="4"/>
      <c r="C127" s="4"/>
      <c r="D127" s="4"/>
      <c r="E127" s="4"/>
      <c r="F127" s="4"/>
    </row>
    <row r="128" spans="1:6" ht="17.399999999999999" x14ac:dyDescent="0.3">
      <c r="A128" s="4"/>
      <c r="B128" s="4"/>
      <c r="C128" s="4"/>
      <c r="D128" s="4"/>
      <c r="E128" s="4"/>
      <c r="F128" s="4"/>
    </row>
    <row r="129" spans="1:6" ht="17.399999999999999" x14ac:dyDescent="0.3">
      <c r="A129" s="4"/>
      <c r="B129" s="4"/>
      <c r="C129" s="4"/>
      <c r="D129" s="4"/>
      <c r="E129" s="4"/>
      <c r="F129" s="4"/>
    </row>
    <row r="130" spans="1:6" ht="17.399999999999999" x14ac:dyDescent="0.3">
      <c r="A130" s="4"/>
      <c r="B130" s="4"/>
      <c r="C130" s="4"/>
      <c r="D130" s="4"/>
      <c r="E130" s="4"/>
      <c r="F130" s="4"/>
    </row>
    <row r="131" spans="1:6" ht="17.399999999999999" x14ac:dyDescent="0.3">
      <c r="A131" s="4"/>
      <c r="B131" s="4"/>
      <c r="C131" s="4"/>
      <c r="D131" s="4"/>
      <c r="E131" s="4"/>
      <c r="F131" s="4"/>
    </row>
    <row r="132" spans="1:6" ht="17.399999999999999" x14ac:dyDescent="0.3">
      <c r="A132" s="4"/>
      <c r="B132" s="4"/>
      <c r="C132" s="4"/>
      <c r="D132" s="4"/>
      <c r="E132" s="4"/>
      <c r="F132" s="4"/>
    </row>
    <row r="133" spans="1:6" ht="17.399999999999999" x14ac:dyDescent="0.3">
      <c r="A133" s="4"/>
      <c r="B133" s="4"/>
      <c r="C133" s="4"/>
      <c r="D133" s="4"/>
      <c r="E133" s="4"/>
      <c r="F133" s="4"/>
    </row>
    <row r="134" spans="1:6" ht="17.399999999999999" x14ac:dyDescent="0.3">
      <c r="A134" s="4"/>
      <c r="B134" s="4"/>
      <c r="C134" s="4"/>
      <c r="D134" s="4"/>
      <c r="E134" s="4"/>
      <c r="F134" s="4"/>
    </row>
    <row r="135" spans="1:6" ht="17.399999999999999" x14ac:dyDescent="0.3">
      <c r="A135" s="4"/>
      <c r="B135" s="4"/>
      <c r="C135" s="4"/>
      <c r="D135" s="4"/>
      <c r="E135" s="4"/>
      <c r="F135" s="4"/>
    </row>
    <row r="136" spans="1:6" ht="17.399999999999999" x14ac:dyDescent="0.3">
      <c r="A136" s="4"/>
      <c r="B136" s="4"/>
      <c r="C136" s="4"/>
      <c r="D136" s="4"/>
      <c r="E136" s="4"/>
      <c r="F136" s="4"/>
    </row>
    <row r="137" spans="1:6" ht="17.399999999999999" x14ac:dyDescent="0.3">
      <c r="A137" s="4"/>
      <c r="B137" s="4"/>
      <c r="C137" s="4"/>
      <c r="D137" s="4"/>
      <c r="E137" s="4"/>
      <c r="F137" s="4"/>
    </row>
    <row r="138" spans="1:6" ht="17.399999999999999" x14ac:dyDescent="0.3">
      <c r="A138" s="4"/>
      <c r="B138" s="4"/>
      <c r="C138" s="4"/>
      <c r="D138" s="4"/>
      <c r="E138" s="4"/>
      <c r="F138" s="4"/>
    </row>
    <row r="139" spans="1:6" ht="17.399999999999999" x14ac:dyDescent="0.3">
      <c r="A139" s="4"/>
      <c r="B139" s="4"/>
      <c r="C139" s="4"/>
      <c r="D139" s="4"/>
      <c r="E139" s="4"/>
      <c r="F139" s="4"/>
    </row>
    <row r="140" spans="1:6" ht="17.399999999999999" x14ac:dyDescent="0.3">
      <c r="A140" s="4"/>
      <c r="B140" s="4"/>
      <c r="C140" s="4"/>
      <c r="D140" s="4"/>
      <c r="E140" s="4"/>
      <c r="F140" s="4"/>
    </row>
    <row r="141" spans="1:6" ht="17.399999999999999" x14ac:dyDescent="0.3">
      <c r="A141" s="4"/>
      <c r="B141" s="4"/>
      <c r="C141" s="4"/>
      <c r="D141" s="4"/>
      <c r="E141" s="4"/>
      <c r="F141" s="4"/>
    </row>
    <row r="142" spans="1:6" ht="17.399999999999999" x14ac:dyDescent="0.3">
      <c r="A142" s="4"/>
      <c r="B142" s="4"/>
      <c r="C142" s="4"/>
      <c r="D142" s="4"/>
      <c r="E142" s="4"/>
      <c r="F142" s="4"/>
    </row>
    <row r="143" spans="1:6" ht="17.399999999999999" x14ac:dyDescent="0.3">
      <c r="A143" s="4"/>
      <c r="B143" s="4"/>
      <c r="C143" s="4"/>
      <c r="D143" s="4"/>
      <c r="E143" s="4"/>
      <c r="F143" s="4"/>
    </row>
    <row r="144" spans="1:6" ht="17.399999999999999" x14ac:dyDescent="0.3">
      <c r="A144" s="4"/>
      <c r="B144" s="4"/>
      <c r="C144" s="4"/>
      <c r="D144" s="4"/>
      <c r="E144" s="4"/>
      <c r="F144" s="4"/>
    </row>
    <row r="145" spans="1:6" ht="17.399999999999999" x14ac:dyDescent="0.3">
      <c r="A145" s="4"/>
      <c r="B145" s="4"/>
      <c r="C145" s="4"/>
      <c r="D145" s="4"/>
      <c r="E145" s="4"/>
      <c r="F145" s="4"/>
    </row>
    <row r="146" spans="1:6" ht="17.399999999999999" x14ac:dyDescent="0.3">
      <c r="A146" s="4"/>
      <c r="B146" s="4"/>
      <c r="C146" s="4"/>
      <c r="D146" s="4"/>
      <c r="E146" s="4"/>
      <c r="F146" s="4"/>
    </row>
    <row r="147" spans="1:6" ht="17.399999999999999" x14ac:dyDescent="0.3">
      <c r="A147" s="4"/>
      <c r="B147" s="4"/>
      <c r="C147" s="4"/>
      <c r="D147" s="4"/>
      <c r="E147" s="4"/>
      <c r="F147" s="4"/>
    </row>
    <row r="148" spans="1:6" ht="17.399999999999999" x14ac:dyDescent="0.3">
      <c r="A148" s="4"/>
      <c r="B148" s="4"/>
      <c r="C148" s="4"/>
      <c r="D148" s="4"/>
      <c r="E148" s="4"/>
      <c r="F148" s="4"/>
    </row>
    <row r="149" spans="1:6" ht="17.399999999999999" x14ac:dyDescent="0.3">
      <c r="A149" s="4"/>
      <c r="B149" s="4"/>
      <c r="C149" s="4"/>
      <c r="D149" s="4"/>
      <c r="E149" s="4"/>
      <c r="F149" s="4"/>
    </row>
    <row r="150" spans="1:6" ht="17.399999999999999" x14ac:dyDescent="0.3">
      <c r="A150" s="4"/>
      <c r="B150" s="4"/>
      <c r="C150" s="4"/>
      <c r="D150" s="4"/>
      <c r="E150" s="4"/>
      <c r="F150" s="4"/>
    </row>
    <row r="151" spans="1:6" ht="17.399999999999999" x14ac:dyDescent="0.3">
      <c r="A151" s="4"/>
      <c r="B151" s="4"/>
      <c r="C151" s="4"/>
      <c r="D151" s="4"/>
      <c r="E151" s="4"/>
      <c r="F151" s="4"/>
    </row>
    <row r="152" spans="1:6" ht="17.399999999999999" x14ac:dyDescent="0.3">
      <c r="A152" s="4"/>
      <c r="B152" s="4"/>
      <c r="C152" s="4"/>
      <c r="D152" s="4"/>
      <c r="E152" s="4"/>
      <c r="F152" s="4"/>
    </row>
    <row r="153" spans="1:6" ht="17.399999999999999" x14ac:dyDescent="0.3">
      <c r="A153" s="4"/>
      <c r="B153" s="4"/>
      <c r="C153" s="4"/>
      <c r="D153" s="4"/>
      <c r="E153" s="4"/>
      <c r="F153" s="4"/>
    </row>
    <row r="154" spans="1:6" ht="17.399999999999999" x14ac:dyDescent="0.3">
      <c r="A154" s="4"/>
      <c r="B154" s="4"/>
      <c r="C154" s="4"/>
      <c r="D154" s="4"/>
      <c r="E154" s="4"/>
      <c r="F154" s="4"/>
    </row>
    <row r="155" spans="1:6" ht="17.399999999999999" x14ac:dyDescent="0.3">
      <c r="A155" s="4"/>
      <c r="B155" s="4"/>
      <c r="C155" s="4"/>
      <c r="D155" s="4"/>
      <c r="E155" s="4"/>
      <c r="F155" s="4"/>
    </row>
    <row r="156" spans="1:6" ht="17.399999999999999" x14ac:dyDescent="0.3">
      <c r="A156" s="4"/>
      <c r="B156" s="4"/>
      <c r="C156" s="4"/>
      <c r="D156" s="4"/>
      <c r="E156" s="4"/>
      <c r="F156" s="4"/>
    </row>
    <row r="157" spans="1:6" ht="17.399999999999999" x14ac:dyDescent="0.3">
      <c r="A157" s="4"/>
      <c r="B157" s="4"/>
      <c r="C157" s="4"/>
      <c r="D157" s="4"/>
      <c r="E157" s="4"/>
      <c r="F157" s="4"/>
    </row>
    <row r="158" spans="1:6" ht="17.399999999999999" x14ac:dyDescent="0.3">
      <c r="A158" s="4"/>
      <c r="B158" s="4"/>
      <c r="C158" s="4"/>
      <c r="D158" s="4"/>
      <c r="E158" s="4"/>
      <c r="F158" s="4"/>
    </row>
    <row r="159" spans="1:6" ht="17.399999999999999" x14ac:dyDescent="0.3">
      <c r="A159" s="4"/>
      <c r="B159" s="4"/>
      <c r="C159" s="4"/>
      <c r="D159" s="4"/>
      <c r="E159" s="4"/>
      <c r="F159" s="4"/>
    </row>
    <row r="160" spans="1:6" ht="17.399999999999999" x14ac:dyDescent="0.3">
      <c r="A160" s="4"/>
      <c r="B160" s="4"/>
      <c r="C160" s="4"/>
      <c r="D160" s="4"/>
      <c r="E160" s="4"/>
      <c r="F160" s="4"/>
    </row>
    <row r="161" spans="1:6" ht="17.399999999999999" x14ac:dyDescent="0.3">
      <c r="A161" s="4"/>
      <c r="B161" s="4"/>
      <c r="C161" s="4"/>
      <c r="D161" s="4"/>
      <c r="E161" s="4"/>
      <c r="F161" s="4"/>
    </row>
    <row r="162" spans="1:6" ht="17.399999999999999" x14ac:dyDescent="0.3">
      <c r="A162" s="4"/>
      <c r="B162" s="4"/>
      <c r="C162" s="4"/>
      <c r="D162" s="4"/>
      <c r="E162" s="4"/>
      <c r="F162" s="4"/>
    </row>
    <row r="163" spans="1:6" ht="17.399999999999999" x14ac:dyDescent="0.3">
      <c r="A163" s="4"/>
      <c r="B163" s="4"/>
      <c r="C163" s="4"/>
      <c r="D163" s="4"/>
      <c r="E163" s="4"/>
      <c r="F163" s="4"/>
    </row>
    <row r="164" spans="1:6" ht="17.399999999999999" x14ac:dyDescent="0.3">
      <c r="A164" s="4"/>
      <c r="B164" s="4"/>
      <c r="C164" s="4"/>
      <c r="D164" s="4"/>
      <c r="E164" s="4"/>
      <c r="F164" s="4"/>
    </row>
    <row r="165" spans="1:6" ht="17.399999999999999" x14ac:dyDescent="0.3">
      <c r="A165" s="4"/>
      <c r="B165" s="4"/>
      <c r="C165" s="4"/>
      <c r="D165" s="4"/>
      <c r="E165" s="4"/>
      <c r="F165" s="4"/>
    </row>
    <row r="166" spans="1:6" ht="17.399999999999999" x14ac:dyDescent="0.3">
      <c r="A166" s="4"/>
      <c r="B166" s="4"/>
      <c r="C166" s="4"/>
      <c r="D166" s="4"/>
      <c r="E166" s="4"/>
      <c r="F166" s="4"/>
    </row>
    <row r="167" spans="1:6" ht="17.399999999999999" x14ac:dyDescent="0.3">
      <c r="A167" s="4"/>
      <c r="B167" s="4"/>
      <c r="C167" s="4"/>
      <c r="D167" s="4"/>
      <c r="E167" s="4"/>
      <c r="F167" s="4"/>
    </row>
    <row r="168" spans="1:6" ht="17.399999999999999" x14ac:dyDescent="0.3">
      <c r="A168" s="4"/>
      <c r="B168" s="4"/>
      <c r="C168" s="4"/>
      <c r="D168" s="4"/>
      <c r="E168" s="4"/>
      <c r="F168" s="4"/>
    </row>
    <row r="169" spans="1:6" ht="17.399999999999999" x14ac:dyDescent="0.3">
      <c r="A169" s="4"/>
      <c r="B169" s="4"/>
      <c r="C169" s="4"/>
      <c r="D169" s="4"/>
      <c r="E169" s="4"/>
      <c r="F169" s="4"/>
    </row>
    <row r="170" spans="1:6" ht="17.399999999999999" x14ac:dyDescent="0.3">
      <c r="A170" s="4"/>
      <c r="B170" s="4"/>
      <c r="C170" s="4"/>
      <c r="D170" s="4"/>
      <c r="E170" s="4"/>
      <c r="F170" s="4"/>
    </row>
    <row r="171" spans="1:6" ht="17.399999999999999" x14ac:dyDescent="0.3">
      <c r="A171" s="4"/>
      <c r="B171" s="4"/>
      <c r="C171" s="4"/>
      <c r="D171" s="4"/>
      <c r="E171" s="4"/>
      <c r="F171" s="4"/>
    </row>
    <row r="172" spans="1:6" ht="17.399999999999999" x14ac:dyDescent="0.3">
      <c r="A172" s="4"/>
      <c r="B172" s="4"/>
      <c r="C172" s="4"/>
      <c r="D172" s="4"/>
      <c r="E172" s="4"/>
      <c r="F172" s="4"/>
    </row>
    <row r="173" spans="1:6" ht="17.399999999999999" x14ac:dyDescent="0.3">
      <c r="A173" s="4"/>
      <c r="B173" s="4"/>
      <c r="C173" s="4"/>
      <c r="D173" s="4"/>
      <c r="E173" s="4"/>
      <c r="F173" s="4"/>
    </row>
    <row r="174" spans="1:6" ht="17.399999999999999" x14ac:dyDescent="0.3">
      <c r="A174" s="4"/>
      <c r="B174" s="4"/>
      <c r="C174" s="4"/>
      <c r="D174" s="4"/>
      <c r="E174" s="4"/>
      <c r="F174" s="4"/>
    </row>
    <row r="175" spans="1:6" ht="17.399999999999999" x14ac:dyDescent="0.3">
      <c r="A175" s="4"/>
      <c r="B175" s="4"/>
      <c r="C175" s="4"/>
      <c r="D175" s="4"/>
      <c r="E175" s="4"/>
      <c r="F175" s="4"/>
    </row>
    <row r="176" spans="1:6" ht="17.399999999999999" x14ac:dyDescent="0.3">
      <c r="A176" s="4"/>
      <c r="B176" s="4"/>
      <c r="C176" s="4"/>
      <c r="D176" s="4"/>
      <c r="E176" s="4"/>
      <c r="F176" s="4"/>
    </row>
    <row r="177" spans="1:6" ht="17.399999999999999" x14ac:dyDescent="0.3">
      <c r="A177" s="4"/>
      <c r="B177" s="4"/>
      <c r="C177" s="4"/>
      <c r="D177" s="4"/>
      <c r="E177" s="4"/>
      <c r="F177" s="4"/>
    </row>
    <row r="178" spans="1:6" ht="17.399999999999999" x14ac:dyDescent="0.3">
      <c r="A178" s="4"/>
      <c r="B178" s="4"/>
      <c r="C178" s="4"/>
      <c r="D178" s="4"/>
      <c r="E178" s="4"/>
      <c r="F178" s="4"/>
    </row>
    <row r="179" spans="1:6" ht="17.399999999999999" x14ac:dyDescent="0.3">
      <c r="A179" s="4"/>
      <c r="B179" s="4"/>
      <c r="C179" s="4"/>
      <c r="D179" s="4"/>
      <c r="E179" s="4"/>
      <c r="F179" s="4"/>
    </row>
    <row r="180" spans="1:6" ht="17.399999999999999" x14ac:dyDescent="0.3">
      <c r="A180" s="4"/>
      <c r="B180" s="4"/>
      <c r="C180" s="4"/>
      <c r="D180" s="4"/>
      <c r="E180" s="4"/>
      <c r="F180" s="4"/>
    </row>
    <row r="181" spans="1:6" ht="17.399999999999999" x14ac:dyDescent="0.3">
      <c r="A181" s="4"/>
      <c r="B181" s="4"/>
      <c r="C181" s="4"/>
      <c r="D181" s="4"/>
      <c r="E181" s="4"/>
      <c r="F181" s="4"/>
    </row>
    <row r="182" spans="1:6" ht="17.399999999999999" x14ac:dyDescent="0.3">
      <c r="A182" s="4"/>
      <c r="B182" s="4"/>
      <c r="C182" s="4"/>
      <c r="D182" s="4"/>
      <c r="E182" s="4"/>
      <c r="F182" s="4"/>
    </row>
    <row r="183" spans="1:6" ht="17.399999999999999" x14ac:dyDescent="0.3">
      <c r="A183" s="4"/>
      <c r="B183" s="4"/>
      <c r="C183" s="4"/>
      <c r="D183" s="4"/>
      <c r="E183" s="4"/>
      <c r="F183" s="4"/>
    </row>
    <row r="184" spans="1:6" ht="17.399999999999999" x14ac:dyDescent="0.3">
      <c r="A184" s="4"/>
      <c r="B184" s="4"/>
      <c r="C184" s="4"/>
      <c r="D184" s="4"/>
      <c r="E184" s="4"/>
      <c r="F184" s="4"/>
    </row>
    <row r="185" spans="1:6" ht="17.399999999999999" x14ac:dyDescent="0.3">
      <c r="A185" s="4"/>
      <c r="B185" s="4"/>
      <c r="C185" s="4"/>
      <c r="D185" s="4"/>
      <c r="E185" s="4"/>
      <c r="F185" s="4"/>
    </row>
    <row r="186" spans="1:6" ht="17.399999999999999" x14ac:dyDescent="0.3">
      <c r="A186" s="4"/>
      <c r="B186" s="4"/>
      <c r="C186" s="4"/>
      <c r="D186" s="4"/>
      <c r="E186" s="4"/>
      <c r="F186" s="4"/>
    </row>
    <row r="187" spans="1:6" ht="17.399999999999999" x14ac:dyDescent="0.3">
      <c r="A187" s="4"/>
      <c r="B187" s="4"/>
      <c r="C187" s="4"/>
      <c r="D187" s="4"/>
      <c r="E187" s="4"/>
      <c r="F187" s="4"/>
    </row>
    <row r="188" spans="1:6" ht="17.399999999999999" x14ac:dyDescent="0.3">
      <c r="A188" s="4"/>
      <c r="B188" s="4"/>
      <c r="C188" s="4"/>
      <c r="D188" s="4"/>
      <c r="E188" s="4"/>
      <c r="F188" s="4"/>
    </row>
    <row r="189" spans="1:6" ht="17.399999999999999" x14ac:dyDescent="0.3">
      <c r="A189" s="4"/>
      <c r="B189" s="4"/>
      <c r="C189" s="4"/>
      <c r="D189" s="4"/>
      <c r="E189" s="4"/>
      <c r="F189" s="4"/>
    </row>
    <row r="190" spans="1:6" ht="17.399999999999999" x14ac:dyDescent="0.3">
      <c r="A190" s="4"/>
      <c r="B190" s="4"/>
      <c r="C190" s="4"/>
      <c r="D190" s="4"/>
      <c r="E190" s="4"/>
      <c r="F190" s="4"/>
    </row>
    <row r="191" spans="1:6" ht="17.399999999999999" x14ac:dyDescent="0.3">
      <c r="A191" s="4"/>
      <c r="B191" s="4"/>
      <c r="C191" s="4"/>
      <c r="D191" s="4"/>
      <c r="E191" s="4"/>
      <c r="F191" s="4"/>
    </row>
    <row r="192" spans="1:6" ht="17.399999999999999" x14ac:dyDescent="0.3">
      <c r="A192" s="4"/>
      <c r="B192" s="4"/>
      <c r="C192" s="4"/>
      <c r="D192" s="4"/>
      <c r="E192" s="4"/>
      <c r="F192" s="4"/>
    </row>
    <row r="193" spans="1:6" ht="17.399999999999999" x14ac:dyDescent="0.3">
      <c r="A193" s="4"/>
      <c r="B193" s="4"/>
      <c r="C193" s="4"/>
      <c r="D193" s="4"/>
      <c r="E193" s="4"/>
      <c r="F193" s="4"/>
    </row>
    <row r="194" spans="1:6" ht="17.399999999999999" x14ac:dyDescent="0.3">
      <c r="A194" s="4"/>
      <c r="B194" s="4"/>
      <c r="C194" s="4"/>
      <c r="D194" s="4"/>
      <c r="E194" s="4"/>
      <c r="F194" s="4"/>
    </row>
    <row r="195" spans="1:6" ht="17.399999999999999" x14ac:dyDescent="0.3">
      <c r="A195" s="4"/>
      <c r="B195" s="4"/>
      <c r="C195" s="4"/>
      <c r="D195" s="4"/>
      <c r="E195" s="4"/>
      <c r="F195" s="4"/>
    </row>
    <row r="196" spans="1:6" ht="17.399999999999999" x14ac:dyDescent="0.3">
      <c r="A196" s="4"/>
      <c r="B196" s="4"/>
      <c r="C196" s="4"/>
      <c r="D196" s="4"/>
      <c r="E196" s="4"/>
      <c r="F196" s="4"/>
    </row>
    <row r="197" spans="1:6" ht="17.399999999999999" x14ac:dyDescent="0.3">
      <c r="A197" s="4"/>
      <c r="B197" s="4"/>
      <c r="C197" s="4"/>
      <c r="D197" s="4"/>
      <c r="E197" s="4"/>
      <c r="F197" s="4"/>
    </row>
    <row r="198" spans="1:6" ht="17.399999999999999" x14ac:dyDescent="0.3">
      <c r="A198" s="4"/>
      <c r="B198" s="4"/>
      <c r="C198" s="4"/>
      <c r="D198" s="4"/>
      <c r="E198" s="4"/>
      <c r="F198" s="4"/>
    </row>
    <row r="199" spans="1:6" ht="17.399999999999999" x14ac:dyDescent="0.3">
      <c r="A199" s="4"/>
      <c r="B199" s="4"/>
      <c r="C199" s="4"/>
      <c r="D199" s="4"/>
      <c r="E199" s="4"/>
      <c r="F199" s="4"/>
    </row>
    <row r="200" spans="1:6" ht="17.399999999999999" x14ac:dyDescent="0.3">
      <c r="A200" s="4"/>
      <c r="B200" s="4"/>
      <c r="C200" s="4"/>
      <c r="D200" s="4"/>
      <c r="E200" s="4"/>
      <c r="F200" s="4"/>
    </row>
    <row r="201" spans="1:6" ht="17.399999999999999" x14ac:dyDescent="0.3">
      <c r="A201" s="4"/>
      <c r="B201" s="4"/>
      <c r="C201" s="4"/>
      <c r="D201" s="4"/>
      <c r="E201" s="4"/>
      <c r="F201" s="4"/>
    </row>
    <row r="202" spans="1:6" ht="17.399999999999999" x14ac:dyDescent="0.3">
      <c r="A202" s="4"/>
      <c r="B202" s="4"/>
      <c r="C202" s="4"/>
      <c r="D202" s="4"/>
      <c r="E202" s="4"/>
      <c r="F202" s="4"/>
    </row>
    <row r="203" spans="1:6" ht="17.399999999999999" x14ac:dyDescent="0.3">
      <c r="A203" s="4"/>
      <c r="B203" s="4"/>
      <c r="C203" s="4"/>
      <c r="D203" s="4"/>
      <c r="E203" s="4"/>
      <c r="F203" s="4"/>
    </row>
    <row r="204" spans="1:6" ht="17.399999999999999" x14ac:dyDescent="0.3">
      <c r="A204" s="4"/>
      <c r="B204" s="4"/>
      <c r="C204" s="4"/>
      <c r="D204" s="4"/>
      <c r="E204" s="4"/>
      <c r="F204" s="4"/>
    </row>
    <row r="205" spans="1:6" ht="17.399999999999999" x14ac:dyDescent="0.3">
      <c r="A205" s="4"/>
      <c r="B205" s="4"/>
      <c r="C205" s="4"/>
      <c r="D205" s="4"/>
      <c r="E205" s="4"/>
      <c r="F205" s="4"/>
    </row>
    <row r="206" spans="1:6" ht="17.399999999999999" x14ac:dyDescent="0.3">
      <c r="A206" s="4"/>
      <c r="B206" s="4"/>
      <c r="C206" s="4"/>
      <c r="D206" s="4"/>
      <c r="E206" s="4"/>
      <c r="F206" s="4"/>
    </row>
    <row r="207" spans="1:6" ht="17.399999999999999" x14ac:dyDescent="0.3">
      <c r="A207" s="4"/>
      <c r="B207" s="4"/>
      <c r="C207" s="4"/>
      <c r="D207" s="4"/>
      <c r="E207" s="4"/>
      <c r="F207" s="4"/>
    </row>
    <row r="208" spans="1:6" ht="17.399999999999999" x14ac:dyDescent="0.3">
      <c r="A208" s="4"/>
      <c r="B208" s="4"/>
      <c r="C208" s="4"/>
      <c r="D208" s="4"/>
      <c r="E208" s="4"/>
      <c r="F208" s="4"/>
    </row>
    <row r="209" spans="1:6" ht="17.399999999999999" x14ac:dyDescent="0.3">
      <c r="A209" s="4"/>
      <c r="B209" s="4"/>
      <c r="C209" s="4"/>
      <c r="D209" s="4"/>
      <c r="E209" s="4"/>
      <c r="F209" s="4"/>
    </row>
    <row r="210" spans="1:6" ht="17.399999999999999" x14ac:dyDescent="0.3">
      <c r="A210" s="4"/>
      <c r="B210" s="4"/>
      <c r="C210" s="4"/>
      <c r="D210" s="4"/>
      <c r="E210" s="4"/>
      <c r="F210" s="4"/>
    </row>
    <row r="211" spans="1:6" ht="17.399999999999999" x14ac:dyDescent="0.3">
      <c r="A211" s="4"/>
      <c r="B211" s="4"/>
      <c r="C211" s="4"/>
      <c r="D211" s="4"/>
      <c r="E211" s="4"/>
      <c r="F211" s="4"/>
    </row>
    <row r="212" spans="1:6" ht="17.399999999999999" x14ac:dyDescent="0.3">
      <c r="A212" s="4"/>
      <c r="B212" s="4"/>
      <c r="C212" s="4"/>
      <c r="D212" s="4"/>
      <c r="E212" s="4"/>
      <c r="F212" s="4"/>
    </row>
    <row r="213" spans="1:6" ht="17.399999999999999" x14ac:dyDescent="0.3">
      <c r="A213" s="4"/>
      <c r="B213" s="4"/>
      <c r="C213" s="4"/>
      <c r="D213" s="4"/>
      <c r="E213" s="4"/>
      <c r="F213" s="4"/>
    </row>
    <row r="214" spans="1:6" ht="17.399999999999999" x14ac:dyDescent="0.3">
      <c r="A214" s="4"/>
      <c r="B214" s="4"/>
      <c r="C214" s="4"/>
      <c r="D214" s="4"/>
      <c r="E214" s="4"/>
      <c r="F214" s="4"/>
    </row>
    <row r="215" spans="1:6" ht="17.399999999999999" x14ac:dyDescent="0.3">
      <c r="A215" s="4"/>
      <c r="B215" s="4"/>
      <c r="C215" s="4"/>
      <c r="D215" s="4"/>
      <c r="E215" s="4"/>
      <c r="F215" s="4"/>
    </row>
    <row r="216" spans="1:6" ht="17.399999999999999" x14ac:dyDescent="0.3">
      <c r="A216" s="4"/>
      <c r="B216" s="4"/>
      <c r="C216" s="4"/>
      <c r="D216" s="4"/>
      <c r="E216" s="4"/>
      <c r="F216" s="4"/>
    </row>
    <row r="217" spans="1:6" ht="17.399999999999999" x14ac:dyDescent="0.3">
      <c r="A217" s="4"/>
      <c r="B217" s="4"/>
      <c r="C217" s="4"/>
      <c r="D217" s="4"/>
      <c r="E217" s="4"/>
      <c r="F217" s="4"/>
    </row>
    <row r="218" spans="1:6" ht="17.399999999999999" x14ac:dyDescent="0.3">
      <c r="A218" s="4"/>
      <c r="B218" s="4"/>
      <c r="C218" s="4"/>
      <c r="D218" s="4"/>
      <c r="E218" s="4"/>
      <c r="F218" s="4"/>
    </row>
    <row r="219" spans="1:6" ht="17.399999999999999" x14ac:dyDescent="0.3">
      <c r="A219" s="4"/>
      <c r="B219" s="4"/>
      <c r="C219" s="4"/>
      <c r="D219" s="4"/>
      <c r="E219" s="4"/>
      <c r="F219" s="4"/>
    </row>
    <row r="220" spans="1:6" ht="17.399999999999999" x14ac:dyDescent="0.3">
      <c r="A220" s="4"/>
      <c r="B220" s="4"/>
      <c r="C220" s="4"/>
      <c r="D220" s="4"/>
      <c r="E220" s="4"/>
      <c r="F220" s="4"/>
    </row>
    <row r="221" spans="1:6" ht="17.399999999999999" x14ac:dyDescent="0.3">
      <c r="A221" s="4"/>
      <c r="B221" s="4"/>
      <c r="C221" s="4"/>
      <c r="D221" s="4"/>
      <c r="E221" s="4"/>
      <c r="F221" s="4"/>
    </row>
    <row r="222" spans="1:6" ht="17.399999999999999" x14ac:dyDescent="0.3">
      <c r="A222" s="4"/>
      <c r="B222" s="4"/>
      <c r="C222" s="4"/>
      <c r="D222" s="4"/>
      <c r="E222" s="4"/>
      <c r="F222" s="4"/>
    </row>
    <row r="223" spans="1:6" ht="17.399999999999999" x14ac:dyDescent="0.3">
      <c r="A223" s="4"/>
      <c r="B223" s="4"/>
      <c r="C223" s="4"/>
      <c r="D223" s="4"/>
      <c r="E223" s="4"/>
      <c r="F223" s="4"/>
    </row>
    <row r="224" spans="1:6" ht="17.399999999999999" x14ac:dyDescent="0.3">
      <c r="A224" s="4"/>
      <c r="B224" s="4"/>
      <c r="C224" s="4"/>
      <c r="D224" s="4"/>
      <c r="E224" s="4"/>
      <c r="F224" s="4"/>
    </row>
    <row r="225" spans="1:6" ht="17.399999999999999" x14ac:dyDescent="0.3">
      <c r="A225" s="4"/>
      <c r="B225" s="4"/>
      <c r="C225" s="4"/>
      <c r="D225" s="4"/>
      <c r="E225" s="4"/>
      <c r="F225" s="4"/>
    </row>
    <row r="226" spans="1:6" ht="17.399999999999999" x14ac:dyDescent="0.3">
      <c r="A226" s="4"/>
      <c r="B226" s="4"/>
      <c r="C226" s="4"/>
      <c r="D226" s="4"/>
      <c r="E226" s="4"/>
      <c r="F226" s="4"/>
    </row>
    <row r="227" spans="1:6" ht="17.399999999999999" x14ac:dyDescent="0.3">
      <c r="A227" s="4"/>
      <c r="B227" s="4"/>
      <c r="C227" s="4"/>
      <c r="D227" s="4"/>
      <c r="E227" s="4"/>
      <c r="F227" s="4"/>
    </row>
    <row r="228" spans="1:6" ht="17.399999999999999" x14ac:dyDescent="0.3">
      <c r="A228" s="4"/>
      <c r="B228" s="4"/>
      <c r="C228" s="4"/>
      <c r="D228" s="4"/>
      <c r="E228" s="4"/>
      <c r="F228" s="4"/>
    </row>
    <row r="229" spans="1:6" ht="17.399999999999999" x14ac:dyDescent="0.3">
      <c r="A229" s="4"/>
      <c r="B229" s="4"/>
      <c r="C229" s="4"/>
      <c r="D229" s="4"/>
      <c r="E229" s="4"/>
      <c r="F229" s="4"/>
    </row>
    <row r="230" spans="1:6" ht="17.399999999999999" x14ac:dyDescent="0.3">
      <c r="A230" s="4"/>
      <c r="B230" s="4"/>
      <c r="C230" s="4"/>
      <c r="D230" s="4"/>
      <c r="E230" s="4"/>
      <c r="F230" s="4"/>
    </row>
    <row r="231" spans="1:6" ht="17.399999999999999" x14ac:dyDescent="0.3">
      <c r="A231" s="4"/>
      <c r="B231" s="4"/>
      <c r="C231" s="4"/>
      <c r="D231" s="4"/>
      <c r="E231" s="4"/>
      <c r="F231" s="4"/>
    </row>
    <row r="232" spans="1:6" ht="17.399999999999999" x14ac:dyDescent="0.3">
      <c r="A232" s="4"/>
      <c r="B232" s="4"/>
      <c r="C232" s="4"/>
      <c r="D232" s="4"/>
      <c r="E232" s="4"/>
      <c r="F232" s="4"/>
    </row>
    <row r="233" spans="1:6" ht="17.399999999999999" x14ac:dyDescent="0.3">
      <c r="A233" s="4"/>
      <c r="B233" s="4"/>
      <c r="C233" s="4"/>
      <c r="D233" s="4"/>
      <c r="E233" s="4"/>
      <c r="F233" s="4"/>
    </row>
    <row r="234" spans="1:6" ht="17.399999999999999" x14ac:dyDescent="0.3">
      <c r="A234" s="4"/>
      <c r="B234" s="4"/>
      <c r="C234" s="4"/>
      <c r="D234" s="4"/>
      <c r="E234" s="4"/>
      <c r="F234" s="4"/>
    </row>
    <row r="235" spans="1:6" ht="17.399999999999999" x14ac:dyDescent="0.3">
      <c r="A235" s="4"/>
      <c r="B235" s="4"/>
      <c r="C235" s="4"/>
      <c r="D235" s="4"/>
      <c r="E235" s="4"/>
      <c r="F235" s="4"/>
    </row>
    <row r="236" spans="1:6" ht="17.399999999999999" x14ac:dyDescent="0.3">
      <c r="A236" s="4"/>
      <c r="B236" s="4"/>
      <c r="C236" s="4"/>
      <c r="D236" s="4"/>
      <c r="E236" s="4"/>
      <c r="F236" s="4"/>
    </row>
    <row r="237" spans="1:6" ht="17.399999999999999" x14ac:dyDescent="0.3">
      <c r="A237" s="4"/>
      <c r="B237" s="4"/>
      <c r="C237" s="4"/>
      <c r="D237" s="4"/>
      <c r="E237" s="4"/>
      <c r="F237" s="4"/>
    </row>
    <row r="238" spans="1:6" ht="17.399999999999999" x14ac:dyDescent="0.3">
      <c r="A238" s="4"/>
      <c r="B238" s="4"/>
      <c r="C238" s="4"/>
      <c r="D238" s="4"/>
      <c r="E238" s="4"/>
      <c r="F238" s="4"/>
    </row>
    <row r="239" spans="1:6" ht="17.399999999999999" x14ac:dyDescent="0.3">
      <c r="A239" s="4"/>
      <c r="B239" s="4"/>
      <c r="C239" s="4"/>
      <c r="D239" s="4"/>
      <c r="E239" s="4"/>
      <c r="F239" s="4"/>
    </row>
    <row r="240" spans="1:6" ht="17.399999999999999" x14ac:dyDescent="0.3">
      <c r="A240" s="4"/>
      <c r="B240" s="4"/>
      <c r="C240" s="4"/>
      <c r="D240" s="4"/>
      <c r="E240" s="4"/>
      <c r="F240" s="4"/>
    </row>
    <row r="241" spans="1:6" ht="17.399999999999999" x14ac:dyDescent="0.3">
      <c r="A241" s="4"/>
      <c r="B241" s="4"/>
      <c r="C241" s="4"/>
      <c r="D241" s="4"/>
      <c r="E241" s="4"/>
      <c r="F241" s="4"/>
    </row>
    <row r="242" spans="1:6" ht="17.399999999999999" x14ac:dyDescent="0.3">
      <c r="A242" s="4"/>
      <c r="B242" s="4"/>
      <c r="C242" s="4"/>
      <c r="D242" s="4"/>
      <c r="E242" s="4"/>
      <c r="F242" s="4"/>
    </row>
    <row r="243" spans="1:6" ht="17.399999999999999" x14ac:dyDescent="0.3">
      <c r="A243" s="4"/>
      <c r="B243" s="4"/>
      <c r="C243" s="4"/>
      <c r="D243" s="4"/>
      <c r="E243" s="4"/>
      <c r="F243" s="4"/>
    </row>
    <row r="244" spans="1:6" ht="17.399999999999999" x14ac:dyDescent="0.3">
      <c r="A244" s="4"/>
      <c r="B244" s="4"/>
      <c r="C244" s="4"/>
      <c r="D244" s="4"/>
      <c r="E244" s="4"/>
      <c r="F244" s="4"/>
    </row>
    <row r="245" spans="1:6" ht="17.399999999999999" x14ac:dyDescent="0.3">
      <c r="A245" s="4"/>
      <c r="B245" s="4"/>
      <c r="C245" s="4"/>
      <c r="D245" s="4"/>
      <c r="E245" s="4"/>
      <c r="F245" s="4"/>
    </row>
    <row r="246" spans="1:6" ht="17.399999999999999" x14ac:dyDescent="0.3">
      <c r="A246" s="4"/>
      <c r="B246" s="4"/>
      <c r="C246" s="4"/>
      <c r="D246" s="4"/>
      <c r="E246" s="4"/>
      <c r="F246" s="4"/>
    </row>
    <row r="247" spans="1:6" ht="17.399999999999999" x14ac:dyDescent="0.3">
      <c r="A247" s="4"/>
      <c r="B247" s="4"/>
      <c r="C247" s="4"/>
      <c r="D247" s="4"/>
      <c r="E247" s="4"/>
      <c r="F247" s="4"/>
    </row>
    <row r="248" spans="1:6" ht="17.399999999999999" x14ac:dyDescent="0.3">
      <c r="A248" s="4"/>
      <c r="B248" s="4"/>
      <c r="C248" s="4"/>
      <c r="D248" s="4"/>
      <c r="E248" s="4"/>
      <c r="F248" s="4"/>
    </row>
    <row r="249" spans="1:6" ht="17.399999999999999" x14ac:dyDescent="0.3">
      <c r="A249" s="4"/>
      <c r="B249" s="4"/>
      <c r="C249" s="4"/>
      <c r="D249" s="4"/>
      <c r="E249" s="4"/>
      <c r="F249" s="4"/>
    </row>
    <row r="250" spans="1:6" ht="17.399999999999999" x14ac:dyDescent="0.3">
      <c r="A250" s="4"/>
      <c r="B250" s="4"/>
      <c r="C250" s="4"/>
      <c r="D250" s="4"/>
      <c r="E250" s="4"/>
      <c r="F250" s="4"/>
    </row>
    <row r="251" spans="1:6" ht="17.399999999999999" x14ac:dyDescent="0.3">
      <c r="A251" s="4"/>
      <c r="B251" s="4"/>
      <c r="C251" s="4"/>
      <c r="D251" s="4"/>
      <c r="E251" s="4"/>
      <c r="F251" s="4"/>
    </row>
    <row r="252" spans="1:6" ht="17.399999999999999" x14ac:dyDescent="0.3">
      <c r="A252" s="4"/>
      <c r="B252" s="4"/>
      <c r="C252" s="4"/>
      <c r="D252" s="4"/>
      <c r="E252" s="4"/>
      <c r="F252" s="4"/>
    </row>
    <row r="253" spans="1:6" ht="17.399999999999999" x14ac:dyDescent="0.3">
      <c r="A253" s="4"/>
      <c r="B253" s="4"/>
      <c r="C253" s="4"/>
      <c r="D253" s="4"/>
      <c r="E253" s="4"/>
      <c r="F253" s="4"/>
    </row>
    <row r="254" spans="1:6" ht="17.399999999999999" x14ac:dyDescent="0.3">
      <c r="A254" s="4"/>
      <c r="B254" s="4"/>
      <c r="C254" s="4"/>
      <c r="D254" s="4"/>
      <c r="E254" s="4"/>
      <c r="F254" s="4"/>
    </row>
    <row r="255" spans="1:6" ht="17.399999999999999" x14ac:dyDescent="0.3">
      <c r="A255" s="4"/>
      <c r="B255" s="4"/>
      <c r="C255" s="4"/>
      <c r="D255" s="4"/>
      <c r="E255" s="4"/>
      <c r="F255" s="4"/>
    </row>
    <row r="256" spans="1:6" ht="17.399999999999999" x14ac:dyDescent="0.3">
      <c r="A256" s="4"/>
      <c r="B256" s="4"/>
      <c r="C256" s="4"/>
      <c r="D256" s="4"/>
      <c r="E256" s="4"/>
      <c r="F256" s="4"/>
    </row>
    <row r="257" spans="1:6" ht="17.399999999999999" x14ac:dyDescent="0.3">
      <c r="A257" s="4"/>
      <c r="B257" s="4"/>
      <c r="C257" s="4"/>
      <c r="D257" s="4"/>
      <c r="E257" s="4"/>
      <c r="F257" s="4"/>
    </row>
    <row r="258" spans="1:6" ht="17.399999999999999" x14ac:dyDescent="0.3">
      <c r="A258" s="4"/>
      <c r="B258" s="4"/>
      <c r="C258" s="4"/>
      <c r="D258" s="4"/>
      <c r="E258" s="4"/>
      <c r="F258" s="4"/>
    </row>
    <row r="259" spans="1:6" ht="17.399999999999999" x14ac:dyDescent="0.3">
      <c r="A259" s="4"/>
      <c r="B259" s="4"/>
      <c r="C259" s="4"/>
      <c r="D259" s="4"/>
      <c r="E259" s="4"/>
      <c r="F259" s="4"/>
    </row>
    <row r="260" spans="1:6" ht="17.399999999999999" x14ac:dyDescent="0.3">
      <c r="A260" s="4"/>
      <c r="B260" s="4"/>
      <c r="C260" s="4"/>
      <c r="D260" s="4"/>
      <c r="E260" s="4"/>
      <c r="F260" s="4"/>
    </row>
    <row r="261" spans="1:6" ht="17.399999999999999" x14ac:dyDescent="0.3">
      <c r="A261" s="4"/>
      <c r="B261" s="4"/>
      <c r="C261" s="4"/>
      <c r="D261" s="4"/>
      <c r="E261" s="4"/>
      <c r="F261" s="4"/>
    </row>
    <row r="262" spans="1:6" ht="17.399999999999999" x14ac:dyDescent="0.3">
      <c r="A262" s="4"/>
      <c r="B262" s="4"/>
      <c r="C262" s="4"/>
      <c r="D262" s="4"/>
      <c r="E262" s="4"/>
      <c r="F262" s="4"/>
    </row>
    <row r="263" spans="1:6" ht="17.399999999999999" x14ac:dyDescent="0.3">
      <c r="A263" s="4"/>
      <c r="B263" s="4"/>
      <c r="C263" s="4"/>
      <c r="D263" s="4"/>
      <c r="E263" s="4"/>
      <c r="F263" s="4"/>
    </row>
    <row r="264" spans="1:6" ht="17.399999999999999" x14ac:dyDescent="0.3">
      <c r="A264" s="4"/>
      <c r="B264" s="4"/>
      <c r="C264" s="4"/>
      <c r="D264" s="4"/>
      <c r="E264" s="4"/>
      <c r="F264" s="4"/>
    </row>
    <row r="265" spans="1:6" ht="17.399999999999999" x14ac:dyDescent="0.3">
      <c r="A265" s="4"/>
      <c r="B265" s="4"/>
      <c r="C265" s="4"/>
      <c r="D265" s="4"/>
      <c r="E265" s="4"/>
      <c r="F265" s="4"/>
    </row>
    <row r="266" spans="1:6" ht="17.399999999999999" x14ac:dyDescent="0.3">
      <c r="A266" s="4"/>
      <c r="B266" s="4"/>
      <c r="C266" s="4"/>
      <c r="D266" s="4"/>
      <c r="E266" s="4"/>
      <c r="F266" s="4"/>
    </row>
    <row r="267" spans="1:6" ht="17.399999999999999" x14ac:dyDescent="0.3">
      <c r="A267" s="4"/>
      <c r="B267" s="4"/>
      <c r="C267" s="4"/>
      <c r="D267" s="4"/>
      <c r="E267" s="4"/>
      <c r="F267" s="4"/>
    </row>
    <row r="268" spans="1:6" ht="17.399999999999999" x14ac:dyDescent="0.3">
      <c r="A268" s="4"/>
      <c r="B268" s="4"/>
      <c r="C268" s="4"/>
      <c r="D268" s="4"/>
      <c r="E268" s="4"/>
      <c r="F268" s="4"/>
    </row>
    <row r="269" spans="1:6" ht="17.399999999999999" x14ac:dyDescent="0.3">
      <c r="A269" s="4"/>
      <c r="B269" s="4"/>
      <c r="C269" s="4"/>
      <c r="D269" s="4"/>
      <c r="E269" s="4"/>
      <c r="F269" s="4"/>
    </row>
    <row r="270" spans="1:6" ht="17.399999999999999" x14ac:dyDescent="0.3">
      <c r="A270" s="4"/>
      <c r="B270" s="4"/>
      <c r="C270" s="4"/>
      <c r="D270" s="4"/>
      <c r="E270" s="4"/>
      <c r="F270" s="4"/>
    </row>
    <row r="271" spans="1:6" ht="17.399999999999999" x14ac:dyDescent="0.3">
      <c r="A271" s="4"/>
      <c r="B271" s="4"/>
      <c r="C271" s="4"/>
      <c r="D271" s="4"/>
      <c r="E271" s="4"/>
      <c r="F271" s="4"/>
    </row>
    <row r="272" spans="1:6" ht="17.399999999999999" x14ac:dyDescent="0.3">
      <c r="A272" s="4"/>
      <c r="B272" s="4"/>
      <c r="C272" s="4"/>
      <c r="D272" s="4"/>
      <c r="E272" s="4"/>
      <c r="F272" s="4"/>
    </row>
    <row r="273" spans="1:6" ht="17.399999999999999" x14ac:dyDescent="0.3">
      <c r="A273" s="4"/>
      <c r="B273" s="4"/>
      <c r="C273" s="4"/>
      <c r="D273" s="4"/>
      <c r="E273" s="4"/>
      <c r="F273" s="4"/>
    </row>
    <row r="274" spans="1:6" ht="17.399999999999999" x14ac:dyDescent="0.3">
      <c r="A274" s="4"/>
      <c r="B274" s="4"/>
      <c r="C274" s="4"/>
      <c r="D274" s="4"/>
      <c r="E274" s="4"/>
      <c r="F274" s="4"/>
    </row>
    <row r="275" spans="1:6" ht="17.399999999999999" x14ac:dyDescent="0.3">
      <c r="A275" s="4"/>
      <c r="B275" s="4"/>
      <c r="C275" s="4"/>
      <c r="D275" s="4"/>
      <c r="E275" s="4"/>
      <c r="F275" s="4"/>
    </row>
    <row r="276" spans="1:6" ht="17.399999999999999" x14ac:dyDescent="0.3">
      <c r="A276" s="4"/>
      <c r="B276" s="4"/>
      <c r="C276" s="4"/>
      <c r="D276" s="4"/>
      <c r="E276" s="4"/>
      <c r="F276" s="4"/>
    </row>
    <row r="277" spans="1:6" ht="17.399999999999999" x14ac:dyDescent="0.3">
      <c r="A277" s="4"/>
      <c r="B277" s="4"/>
      <c r="C277" s="4"/>
      <c r="D277" s="4"/>
      <c r="E277" s="4"/>
      <c r="F277" s="4"/>
    </row>
    <row r="278" spans="1:6" ht="17.399999999999999" x14ac:dyDescent="0.3">
      <c r="A278" s="4"/>
      <c r="B278" s="4"/>
      <c r="C278" s="4"/>
      <c r="D278" s="4"/>
      <c r="E278" s="4"/>
      <c r="F278" s="4"/>
    </row>
    <row r="279" spans="1:6" ht="17.399999999999999" x14ac:dyDescent="0.3">
      <c r="A279" s="1"/>
      <c r="B279" s="1"/>
      <c r="C279" s="1"/>
      <c r="D279" s="1"/>
      <c r="E279" s="2"/>
      <c r="F279" s="4"/>
    </row>
    <row r="280" spans="1:6" ht="17.399999999999999" x14ac:dyDescent="0.3">
      <c r="A280" s="1"/>
      <c r="B280" s="1"/>
      <c r="C280" s="1"/>
      <c r="D280" s="1"/>
      <c r="E280" s="2"/>
      <c r="F280" s="4"/>
    </row>
    <row r="281" spans="1:6" ht="17.399999999999999" x14ac:dyDescent="0.3">
      <c r="A281" s="1"/>
      <c r="B281" s="1"/>
      <c r="C281" s="1"/>
      <c r="D281" s="1"/>
      <c r="E281" s="2"/>
      <c r="F281" s="4"/>
    </row>
    <row r="282" spans="1:6" ht="17.399999999999999" x14ac:dyDescent="0.3">
      <c r="A282" s="1"/>
      <c r="B282" s="1"/>
      <c r="C282" s="1"/>
      <c r="D282" s="1"/>
      <c r="E282" s="2"/>
      <c r="F282" s="4"/>
    </row>
    <row r="283" spans="1:6" ht="17.399999999999999" x14ac:dyDescent="0.3">
      <c r="A283" s="1"/>
      <c r="B283" s="1"/>
      <c r="C283" s="1"/>
      <c r="D283" s="1"/>
      <c r="E283" s="2"/>
      <c r="F283" s="4"/>
    </row>
    <row r="284" spans="1:6" ht="17.399999999999999" x14ac:dyDescent="0.3">
      <c r="A284" s="1"/>
      <c r="B284" s="1"/>
      <c r="C284" s="1"/>
      <c r="D284" s="1"/>
      <c r="E284" s="2"/>
      <c r="F284" s="4"/>
    </row>
    <row r="285" spans="1:6" ht="17.399999999999999" x14ac:dyDescent="0.3">
      <c r="A285" s="1"/>
      <c r="B285" s="1"/>
      <c r="C285" s="1"/>
      <c r="D285" s="1"/>
      <c r="E285" s="2"/>
      <c r="F285" s="4"/>
    </row>
    <row r="286" spans="1:6" ht="17.399999999999999" x14ac:dyDescent="0.3">
      <c r="A286" s="1"/>
      <c r="B286" s="1"/>
      <c r="C286" s="1"/>
      <c r="D286" s="1"/>
      <c r="E286" s="2"/>
      <c r="F286" s="4"/>
    </row>
    <row r="287" spans="1:6" ht="17.399999999999999" x14ac:dyDescent="0.3">
      <c r="A287" s="1"/>
      <c r="B287" s="1"/>
      <c r="C287" s="1"/>
      <c r="D287" s="1"/>
      <c r="E287" s="2"/>
      <c r="F287" s="4"/>
    </row>
    <row r="288" spans="1:6" ht="17.399999999999999" x14ac:dyDescent="0.3">
      <c r="A288" s="1"/>
      <c r="B288" s="1"/>
      <c r="C288" s="1"/>
      <c r="D288" s="1"/>
      <c r="E288" s="2"/>
      <c r="F288" s="4"/>
    </row>
    <row r="289" spans="1:6" ht="17.399999999999999" x14ac:dyDescent="0.3">
      <c r="A289" s="1"/>
      <c r="B289" s="1"/>
      <c r="C289" s="1"/>
      <c r="D289" s="1"/>
      <c r="E289" s="2"/>
      <c r="F289" s="4"/>
    </row>
    <row r="290" spans="1:6" ht="17.399999999999999" x14ac:dyDescent="0.3">
      <c r="A290" s="1"/>
      <c r="B290" s="1"/>
      <c r="C290" s="1"/>
      <c r="D290" s="1"/>
      <c r="E290" s="2"/>
      <c r="F290" s="4"/>
    </row>
    <row r="291" spans="1:6" ht="17.399999999999999" x14ac:dyDescent="0.3">
      <c r="A291" s="1"/>
      <c r="B291" s="1"/>
      <c r="C291" s="1"/>
      <c r="D291" s="1"/>
      <c r="E291" s="2"/>
      <c r="F291" s="4"/>
    </row>
    <row r="292" spans="1:6" ht="17.399999999999999" x14ac:dyDescent="0.3">
      <c r="A292" s="1"/>
      <c r="B292" s="1"/>
      <c r="C292" s="1"/>
      <c r="D292" s="1"/>
      <c r="E292" s="2"/>
      <c r="F292" s="4"/>
    </row>
    <row r="293" spans="1:6" ht="17.399999999999999" x14ac:dyDescent="0.3">
      <c r="A293" s="1"/>
      <c r="B293" s="1"/>
      <c r="C293" s="1"/>
      <c r="D293" s="1"/>
      <c r="E293" s="2"/>
      <c r="F293" s="4"/>
    </row>
    <row r="294" spans="1:6" ht="17.399999999999999" x14ac:dyDescent="0.3">
      <c r="A294" s="1"/>
      <c r="B294" s="1"/>
      <c r="C294" s="1"/>
      <c r="D294" s="1"/>
      <c r="E294" s="2"/>
      <c r="F294" s="4"/>
    </row>
    <row r="295" spans="1:6" ht="17.399999999999999" x14ac:dyDescent="0.3">
      <c r="A295" s="1"/>
      <c r="B295" s="1"/>
      <c r="C295" s="1"/>
      <c r="D295" s="1"/>
      <c r="E295" s="2"/>
      <c r="F295" s="4"/>
    </row>
    <row r="296" spans="1:6" ht="17.399999999999999" x14ac:dyDescent="0.3">
      <c r="A296" s="1"/>
      <c r="B296" s="1"/>
      <c r="C296" s="1"/>
      <c r="D296" s="1"/>
      <c r="E296" s="2"/>
      <c r="F296" s="4"/>
    </row>
    <row r="297" spans="1:6" ht="17.399999999999999" x14ac:dyDescent="0.3">
      <c r="A297" s="1"/>
      <c r="B297" s="1"/>
      <c r="C297" s="1"/>
      <c r="D297" s="1"/>
      <c r="E297" s="2"/>
      <c r="F297" s="4"/>
    </row>
    <row r="298" spans="1:6" ht="17.399999999999999" x14ac:dyDescent="0.3">
      <c r="A298" s="1"/>
      <c r="B298" s="1"/>
      <c r="C298" s="1"/>
      <c r="D298" s="1"/>
      <c r="E298" s="2"/>
      <c r="F298" s="4"/>
    </row>
    <row r="299" spans="1:6" ht="17.399999999999999" x14ac:dyDescent="0.3">
      <c r="A299" s="1"/>
      <c r="B299" s="1"/>
      <c r="C299" s="1"/>
      <c r="D299" s="1"/>
      <c r="E299" s="2"/>
      <c r="F299" s="4"/>
    </row>
    <row r="300" spans="1:6" ht="17.399999999999999" x14ac:dyDescent="0.3">
      <c r="A300" s="1"/>
      <c r="B300" s="1"/>
      <c r="C300" s="1"/>
      <c r="D300" s="1"/>
      <c r="E300" s="2"/>
      <c r="F300" s="4"/>
    </row>
    <row r="301" spans="1:6" ht="17.399999999999999" x14ac:dyDescent="0.3">
      <c r="A301" s="1"/>
      <c r="B301" s="1"/>
      <c r="C301" s="1"/>
      <c r="D301" s="1"/>
      <c r="E301" s="2"/>
      <c r="F301" s="4"/>
    </row>
    <row r="302" spans="1:6" ht="17.399999999999999" x14ac:dyDescent="0.3">
      <c r="A302" s="1"/>
      <c r="B302" s="1"/>
      <c r="C302" s="1"/>
      <c r="D302" s="1"/>
      <c r="E302" s="2"/>
      <c r="F302" s="4"/>
    </row>
    <row r="303" spans="1:6" ht="17.399999999999999" x14ac:dyDescent="0.3">
      <c r="A303" s="1"/>
      <c r="B303" s="1"/>
      <c r="C303" s="1"/>
      <c r="D303" s="1"/>
      <c r="E303" s="2"/>
      <c r="F303" s="4"/>
    </row>
    <row r="304" spans="1:6" ht="17.399999999999999" x14ac:dyDescent="0.3">
      <c r="A304" s="1"/>
      <c r="B304" s="1"/>
      <c r="C304" s="1"/>
      <c r="D304" s="1"/>
      <c r="E304" s="2"/>
      <c r="F304" s="4"/>
    </row>
    <row r="305" spans="1:6" ht="17.399999999999999" x14ac:dyDescent="0.3">
      <c r="A305" s="1"/>
      <c r="B305" s="1"/>
      <c r="C305" s="1"/>
      <c r="D305" s="1"/>
      <c r="E305" s="2"/>
      <c r="F305" s="4"/>
    </row>
    <row r="306" spans="1:6" ht="17.399999999999999" x14ac:dyDescent="0.3">
      <c r="A306" s="1"/>
      <c r="B306" s="1"/>
      <c r="C306" s="1"/>
      <c r="D306" s="1"/>
      <c r="E306" s="2"/>
      <c r="F306" s="4"/>
    </row>
    <row r="307" spans="1:6" ht="17.399999999999999" x14ac:dyDescent="0.3">
      <c r="A307" s="1"/>
      <c r="B307" s="1"/>
      <c r="C307" s="1"/>
      <c r="D307" s="1"/>
      <c r="E307" s="2"/>
      <c r="F307" s="4"/>
    </row>
    <row r="308" spans="1:6" ht="17.399999999999999" x14ac:dyDescent="0.3">
      <c r="A308" s="1"/>
      <c r="B308" s="1"/>
      <c r="C308" s="1"/>
      <c r="D308" s="1"/>
      <c r="E308" s="2"/>
      <c r="F308" s="4"/>
    </row>
    <row r="309" spans="1:6" ht="17.399999999999999" x14ac:dyDescent="0.3">
      <c r="A309" s="4"/>
      <c r="B309" s="4"/>
      <c r="C309" s="4"/>
      <c r="D309" s="4"/>
      <c r="E309" s="4"/>
      <c r="F309" s="4"/>
    </row>
    <row r="310" spans="1:6" ht="17.399999999999999" x14ac:dyDescent="0.3">
      <c r="A310" s="4"/>
      <c r="B310" s="4"/>
      <c r="C310" s="4"/>
      <c r="D310" s="4"/>
      <c r="E310" s="4"/>
      <c r="F310" s="4"/>
    </row>
    <row r="311" spans="1:6" ht="17.399999999999999" x14ac:dyDescent="0.3">
      <c r="A311" s="4"/>
      <c r="B311" s="4"/>
      <c r="C311" s="4"/>
      <c r="D311" s="4"/>
      <c r="E311" s="4"/>
      <c r="F311" s="4"/>
    </row>
    <row r="312" spans="1:6" ht="17.399999999999999" x14ac:dyDescent="0.3">
      <c r="A312" s="4"/>
      <c r="B312" s="4"/>
      <c r="C312" s="4"/>
      <c r="D312" s="4"/>
      <c r="E312" s="4"/>
      <c r="F312" s="4"/>
    </row>
    <row r="313" spans="1:6" ht="17.399999999999999" x14ac:dyDescent="0.3">
      <c r="A313" s="4"/>
      <c r="B313" s="4"/>
      <c r="C313" s="4"/>
      <c r="D313" s="4"/>
      <c r="E313" s="4"/>
      <c r="F313" s="4"/>
    </row>
    <row r="314" spans="1:6" ht="17.399999999999999" x14ac:dyDescent="0.3">
      <c r="A314" s="4"/>
      <c r="B314" s="4"/>
      <c r="C314" s="4"/>
      <c r="D314" s="4"/>
      <c r="E314" s="4"/>
      <c r="F314" s="4"/>
    </row>
    <row r="315" spans="1:6" ht="17.399999999999999" x14ac:dyDescent="0.3">
      <c r="A315" s="4"/>
      <c r="B315" s="4"/>
      <c r="C315" s="4"/>
      <c r="D315" s="4"/>
      <c r="E315" s="4"/>
      <c r="F315" s="4"/>
    </row>
    <row r="316" spans="1:6" ht="17.399999999999999" x14ac:dyDescent="0.3">
      <c r="A316" s="4"/>
      <c r="B316" s="4"/>
      <c r="C316" s="4"/>
      <c r="D316" s="4"/>
      <c r="E316" s="4"/>
      <c r="F316" s="4"/>
    </row>
    <row r="317" spans="1:6" ht="17.399999999999999" x14ac:dyDescent="0.3">
      <c r="A317" s="4"/>
      <c r="B317" s="4"/>
      <c r="C317" s="4"/>
      <c r="D317" s="4"/>
      <c r="E317" s="4"/>
      <c r="F317" s="4"/>
    </row>
    <row r="318" spans="1:6" ht="17.399999999999999" x14ac:dyDescent="0.3">
      <c r="A318" s="4"/>
      <c r="B318" s="4"/>
      <c r="C318" s="4"/>
      <c r="D318" s="4"/>
      <c r="E318" s="4"/>
      <c r="F318" s="4"/>
    </row>
    <row r="319" spans="1:6" ht="17.399999999999999" x14ac:dyDescent="0.3">
      <c r="A319" s="4"/>
      <c r="B319" s="4"/>
      <c r="C319" s="4"/>
      <c r="D319" s="4"/>
      <c r="E319" s="4"/>
      <c r="F319" s="4"/>
    </row>
    <row r="320" spans="1:6" ht="17.399999999999999" x14ac:dyDescent="0.3">
      <c r="A320" s="4"/>
      <c r="B320" s="4"/>
      <c r="C320" s="4"/>
      <c r="D320" s="4"/>
      <c r="E320" s="4"/>
      <c r="F320" s="4"/>
    </row>
    <row r="321" spans="1:6" ht="17.399999999999999" x14ac:dyDescent="0.3">
      <c r="A321" s="4"/>
      <c r="B321" s="4"/>
      <c r="C321" s="4"/>
      <c r="D321" s="4"/>
      <c r="E321" s="4"/>
      <c r="F321" s="4"/>
    </row>
    <row r="322" spans="1:6" ht="17.399999999999999" x14ac:dyDescent="0.3">
      <c r="A322" s="4"/>
      <c r="B322" s="4"/>
      <c r="C322" s="4"/>
      <c r="D322" s="4"/>
      <c r="E322" s="4"/>
      <c r="F322" s="4"/>
    </row>
    <row r="323" spans="1:6" ht="17.399999999999999" x14ac:dyDescent="0.3">
      <c r="A323" s="4"/>
      <c r="B323" s="4"/>
      <c r="C323" s="4"/>
      <c r="D323" s="4"/>
      <c r="E323" s="4"/>
      <c r="F323" s="4"/>
    </row>
    <row r="324" spans="1:6" ht="17.399999999999999" x14ac:dyDescent="0.3">
      <c r="A324" s="4"/>
      <c r="B324" s="4"/>
      <c r="C324" s="4"/>
      <c r="D324" s="4"/>
      <c r="E324" s="4"/>
      <c r="F324" s="4"/>
    </row>
    <row r="325" spans="1:6" ht="17.399999999999999" x14ac:dyDescent="0.3">
      <c r="A325" s="4"/>
      <c r="B325" s="4"/>
      <c r="C325" s="4"/>
      <c r="D325" s="4"/>
      <c r="E325" s="4"/>
      <c r="F325" s="4"/>
    </row>
    <row r="326" spans="1:6" ht="17.399999999999999" x14ac:dyDescent="0.3">
      <c r="A326" s="4"/>
      <c r="B326" s="4"/>
      <c r="C326" s="4"/>
      <c r="D326" s="4"/>
      <c r="E326" s="4"/>
      <c r="F326" s="4"/>
    </row>
    <row r="327" spans="1:6" ht="17.399999999999999" x14ac:dyDescent="0.3">
      <c r="A327" s="4"/>
      <c r="B327" s="4"/>
      <c r="C327" s="4"/>
      <c r="D327" s="4"/>
      <c r="E327" s="4"/>
      <c r="F327" s="4"/>
    </row>
    <row r="328" spans="1:6" ht="17.399999999999999" x14ac:dyDescent="0.3">
      <c r="A328" s="4"/>
      <c r="B328" s="4"/>
      <c r="C328" s="4"/>
      <c r="D328" s="4"/>
      <c r="E328" s="4"/>
      <c r="F328" s="4"/>
    </row>
    <row r="329" spans="1:6" ht="17.399999999999999" x14ac:dyDescent="0.3">
      <c r="A329" s="4"/>
      <c r="B329" s="4"/>
      <c r="C329" s="4"/>
      <c r="D329" s="4"/>
      <c r="E329" s="4"/>
      <c r="F329" s="4"/>
    </row>
    <row r="330" spans="1:6" ht="17.399999999999999" x14ac:dyDescent="0.3">
      <c r="A330" s="4"/>
      <c r="B330" s="4"/>
      <c r="C330" s="4"/>
      <c r="D330" s="4"/>
      <c r="E330" s="4"/>
      <c r="F330" s="4"/>
    </row>
    <row r="331" spans="1:6" ht="17.399999999999999" x14ac:dyDescent="0.3">
      <c r="A331" s="4"/>
      <c r="B331" s="4"/>
      <c r="C331" s="4"/>
      <c r="D331" s="4"/>
      <c r="E331" s="4"/>
      <c r="F331" s="4"/>
    </row>
    <row r="332" spans="1:6" ht="17.399999999999999" x14ac:dyDescent="0.3">
      <c r="A332" s="4"/>
      <c r="B332" s="4"/>
      <c r="C332" s="4"/>
      <c r="D332" s="4"/>
      <c r="E332" s="4"/>
      <c r="F332" s="4"/>
    </row>
    <row r="333" spans="1:6" ht="17.399999999999999" x14ac:dyDescent="0.3">
      <c r="A333" s="4"/>
      <c r="B333" s="4"/>
      <c r="C333" s="4"/>
      <c r="D333" s="4"/>
      <c r="E333" s="4"/>
      <c r="F333" s="4"/>
    </row>
    <row r="334" spans="1:6" ht="17.399999999999999" x14ac:dyDescent="0.3">
      <c r="A334" s="4"/>
      <c r="B334" s="4"/>
      <c r="C334" s="4"/>
      <c r="D334" s="4"/>
      <c r="E334" s="4"/>
      <c r="F334" s="4"/>
    </row>
    <row r="335" spans="1:6" ht="17.399999999999999" x14ac:dyDescent="0.3">
      <c r="A335" s="4"/>
      <c r="B335" s="4"/>
      <c r="C335" s="4"/>
      <c r="D335" s="4"/>
      <c r="E335" s="4"/>
      <c r="F335" s="4"/>
    </row>
    <row r="336" spans="1:6" ht="17.399999999999999" x14ac:dyDescent="0.3">
      <c r="A336" s="4"/>
      <c r="B336" s="4"/>
      <c r="C336" s="4"/>
      <c r="D336" s="4"/>
      <c r="E336" s="4"/>
      <c r="F336" s="4"/>
    </row>
    <row r="337" spans="1:6" ht="17.399999999999999" x14ac:dyDescent="0.3">
      <c r="A337" s="4"/>
      <c r="B337" s="4"/>
      <c r="C337" s="4"/>
      <c r="D337" s="4"/>
      <c r="E337" s="4"/>
      <c r="F337" s="4"/>
    </row>
    <row r="338" spans="1:6" ht="17.399999999999999" x14ac:dyDescent="0.3">
      <c r="A338" s="4"/>
      <c r="B338" s="4"/>
      <c r="C338" s="4"/>
      <c r="D338" s="4"/>
      <c r="E338" s="4"/>
      <c r="F338" s="4"/>
    </row>
    <row r="339" spans="1:6" ht="17.399999999999999" x14ac:dyDescent="0.3">
      <c r="A339" s="4"/>
      <c r="B339" s="4"/>
      <c r="C339" s="4"/>
      <c r="D339" s="4"/>
      <c r="E339" s="4"/>
      <c r="F339" s="4"/>
    </row>
    <row r="340" spans="1:6" ht="17.399999999999999" x14ac:dyDescent="0.3">
      <c r="A340" s="4"/>
      <c r="B340" s="4"/>
      <c r="C340" s="4"/>
      <c r="D340" s="4"/>
      <c r="E340" s="4"/>
      <c r="F340" s="4"/>
    </row>
    <row r="341" spans="1:6" ht="17.399999999999999" x14ac:dyDescent="0.3">
      <c r="A341" s="4"/>
      <c r="B341" s="4"/>
      <c r="C341" s="4"/>
      <c r="D341" s="4"/>
      <c r="E341" s="4"/>
      <c r="F341" s="4"/>
    </row>
    <row r="342" spans="1:6" ht="17.399999999999999" x14ac:dyDescent="0.3">
      <c r="A342" s="4"/>
      <c r="B342" s="4"/>
      <c r="C342" s="4"/>
      <c r="D342" s="4"/>
      <c r="E342" s="4"/>
      <c r="F342" s="4"/>
    </row>
    <row r="343" spans="1:6" ht="17.399999999999999" x14ac:dyDescent="0.3">
      <c r="A343" s="4"/>
      <c r="B343" s="4"/>
      <c r="C343" s="4"/>
      <c r="D343" s="4"/>
      <c r="E343" s="4"/>
      <c r="F343" s="4"/>
    </row>
    <row r="344" spans="1:6" ht="17.399999999999999" x14ac:dyDescent="0.3">
      <c r="A344" s="4"/>
      <c r="B344" s="4"/>
      <c r="C344" s="4"/>
      <c r="D344" s="4"/>
      <c r="E344" s="4"/>
      <c r="F344" s="4"/>
    </row>
    <row r="345" spans="1:6" ht="17.399999999999999" x14ac:dyDescent="0.3">
      <c r="A345" s="4"/>
      <c r="B345" s="4"/>
      <c r="C345" s="4"/>
      <c r="D345" s="4"/>
      <c r="E345" s="4"/>
      <c r="F345" s="4"/>
    </row>
    <row r="346" spans="1:6" ht="17.399999999999999" x14ac:dyDescent="0.3">
      <c r="A346" s="4"/>
      <c r="B346" s="4"/>
      <c r="C346" s="4"/>
      <c r="D346" s="4"/>
      <c r="E346" s="4"/>
      <c r="F346" s="4"/>
    </row>
    <row r="347" spans="1:6" ht="17.399999999999999" x14ac:dyDescent="0.3">
      <c r="A347" s="4"/>
      <c r="B347" s="4"/>
      <c r="C347" s="4"/>
      <c r="D347" s="4"/>
      <c r="E347" s="4"/>
      <c r="F347" s="4"/>
    </row>
    <row r="348" spans="1:6" ht="17.399999999999999" x14ac:dyDescent="0.3">
      <c r="A348" s="4"/>
      <c r="B348" s="4"/>
      <c r="C348" s="4"/>
      <c r="D348" s="4"/>
      <c r="E348" s="4"/>
      <c r="F348" s="4"/>
    </row>
    <row r="349" spans="1:6" ht="17.399999999999999" x14ac:dyDescent="0.3">
      <c r="A349" s="4"/>
      <c r="B349" s="4"/>
      <c r="C349" s="4"/>
      <c r="D349" s="4"/>
      <c r="E349" s="4"/>
      <c r="F349" s="4"/>
    </row>
    <row r="350" spans="1:6" ht="17.399999999999999" x14ac:dyDescent="0.3">
      <c r="A350" s="4"/>
      <c r="B350" s="4"/>
      <c r="C350" s="4"/>
      <c r="D350" s="4"/>
      <c r="E350" s="4"/>
      <c r="F350" s="4"/>
    </row>
    <row r="351" spans="1:6" ht="17.399999999999999" x14ac:dyDescent="0.3">
      <c r="A351" s="4"/>
      <c r="B351" s="4"/>
      <c r="C351" s="4"/>
      <c r="D351" s="4"/>
      <c r="E351" s="4"/>
      <c r="F351" s="4"/>
    </row>
    <row r="352" spans="1:6" ht="17.399999999999999" x14ac:dyDescent="0.3">
      <c r="A352" s="4"/>
      <c r="B352" s="4"/>
      <c r="C352" s="4"/>
      <c r="D352" s="4"/>
      <c r="E352" s="4"/>
      <c r="F352" s="4"/>
    </row>
    <row r="353" spans="1:6" ht="17.399999999999999" x14ac:dyDescent="0.3">
      <c r="A353" s="5"/>
      <c r="B353" s="5"/>
      <c r="C353" s="5"/>
      <c r="D353" s="5"/>
      <c r="E353" s="5"/>
      <c r="F353" s="4"/>
    </row>
    <row r="354" spans="1:6" ht="17.399999999999999" x14ac:dyDescent="0.3">
      <c r="A354" s="4"/>
      <c r="B354" s="4"/>
      <c r="C354" s="4"/>
      <c r="D354" s="4"/>
      <c r="E354" s="4"/>
      <c r="F354" s="4"/>
    </row>
    <row r="355" spans="1:6" ht="17.399999999999999" x14ac:dyDescent="0.3">
      <c r="A355" s="4"/>
      <c r="B355" s="4"/>
      <c r="C355" s="4"/>
      <c r="D355" s="4"/>
      <c r="E355" s="4"/>
      <c r="F355" s="4"/>
    </row>
    <row r="356" spans="1:6" ht="17.399999999999999" x14ac:dyDescent="0.3">
      <c r="A356" s="4"/>
      <c r="B356" s="4"/>
      <c r="C356" s="4"/>
      <c r="D356" s="4"/>
      <c r="E356" s="4"/>
      <c r="F356" s="4"/>
    </row>
    <row r="357" spans="1:6" ht="17.399999999999999" x14ac:dyDescent="0.3">
      <c r="A357" s="4"/>
      <c r="B357" s="4"/>
      <c r="C357" s="4"/>
      <c r="D357" s="4"/>
      <c r="E357" s="4"/>
      <c r="F357" s="4"/>
    </row>
    <row r="358" spans="1:6" ht="17.399999999999999" x14ac:dyDescent="0.3">
      <c r="A358" s="4"/>
      <c r="B358" s="4"/>
      <c r="C358" s="4"/>
      <c r="D358" s="4"/>
      <c r="E358" s="4"/>
      <c r="F358" s="4"/>
    </row>
    <row r="359" spans="1:6" ht="17.399999999999999" x14ac:dyDescent="0.3">
      <c r="A359" s="4"/>
      <c r="B359" s="4"/>
      <c r="C359" s="4"/>
      <c r="D359" s="4"/>
      <c r="E359" s="4"/>
      <c r="F359" s="4"/>
    </row>
    <row r="360" spans="1:6" ht="17.399999999999999" x14ac:dyDescent="0.3">
      <c r="A360" s="4"/>
      <c r="B360" s="4"/>
      <c r="C360" s="4"/>
      <c r="D360" s="4"/>
      <c r="E360" s="4"/>
      <c r="F360" s="4"/>
    </row>
    <row r="361" spans="1:6" ht="17.399999999999999" x14ac:dyDescent="0.3">
      <c r="A361" s="4"/>
      <c r="B361" s="4"/>
      <c r="C361" s="4"/>
      <c r="D361" s="4"/>
      <c r="E361" s="4"/>
      <c r="F361" s="4"/>
    </row>
    <row r="362" spans="1:6" ht="17.399999999999999" x14ac:dyDescent="0.3">
      <c r="A362" s="4"/>
      <c r="B362" s="4"/>
      <c r="C362" s="4"/>
      <c r="D362" s="4"/>
      <c r="E362" s="4"/>
      <c r="F362" s="4"/>
    </row>
    <row r="363" spans="1:6" ht="17.399999999999999" x14ac:dyDescent="0.3">
      <c r="A363" s="4"/>
      <c r="B363" s="4"/>
      <c r="C363" s="4"/>
      <c r="D363" s="4"/>
      <c r="E363" s="4"/>
      <c r="F363" s="4"/>
    </row>
    <row r="364" spans="1:6" ht="17.399999999999999" x14ac:dyDescent="0.3">
      <c r="A364" s="4"/>
      <c r="B364" s="4"/>
      <c r="C364" s="4"/>
      <c r="D364" s="4"/>
      <c r="E364" s="4"/>
      <c r="F364" s="4"/>
    </row>
    <row r="365" spans="1:6" ht="17.399999999999999" x14ac:dyDescent="0.3">
      <c r="A365" s="4"/>
      <c r="B365" s="4"/>
      <c r="C365" s="4"/>
      <c r="D365" s="4"/>
      <c r="E365" s="4"/>
      <c r="F365" s="4"/>
    </row>
    <row r="366" spans="1:6" ht="17.399999999999999" x14ac:dyDescent="0.3">
      <c r="A366" s="4"/>
      <c r="B366" s="4"/>
      <c r="C366" s="4"/>
      <c r="D366" s="4"/>
      <c r="E366" s="4"/>
      <c r="F366" s="4"/>
    </row>
    <row r="367" spans="1:6" ht="17.399999999999999" x14ac:dyDescent="0.3">
      <c r="A367" s="4"/>
      <c r="B367" s="4"/>
      <c r="C367" s="4"/>
      <c r="D367" s="4"/>
      <c r="E367" s="4"/>
      <c r="F367" s="4"/>
    </row>
    <row r="368" spans="1:6" ht="17.399999999999999" x14ac:dyDescent="0.3">
      <c r="A368" s="4"/>
      <c r="B368" s="4"/>
      <c r="C368" s="4"/>
      <c r="D368" s="4"/>
      <c r="E368" s="4"/>
      <c r="F368" s="4"/>
    </row>
    <row r="369" spans="1:6" ht="17.399999999999999" x14ac:dyDescent="0.3">
      <c r="A369" s="4"/>
      <c r="B369" s="4"/>
      <c r="C369" s="4"/>
      <c r="D369" s="4"/>
      <c r="E369" s="4"/>
      <c r="F369" s="4"/>
    </row>
    <row r="370" spans="1:6" ht="17.399999999999999" x14ac:dyDescent="0.3">
      <c r="A370" s="4"/>
      <c r="B370" s="4"/>
      <c r="C370" s="4"/>
      <c r="D370" s="4"/>
      <c r="E370" s="4"/>
      <c r="F370" s="4"/>
    </row>
    <row r="371" spans="1:6" ht="17.399999999999999" x14ac:dyDescent="0.3">
      <c r="A371" s="4"/>
      <c r="B371" s="4"/>
      <c r="C371" s="4"/>
      <c r="D371" s="4"/>
      <c r="E371" s="4"/>
      <c r="F371" s="4"/>
    </row>
    <row r="372" spans="1:6" ht="17.399999999999999" x14ac:dyDescent="0.3">
      <c r="A372" s="4"/>
      <c r="B372" s="4"/>
      <c r="C372" s="4"/>
      <c r="D372" s="4"/>
      <c r="E372" s="4"/>
      <c r="F372" s="4"/>
    </row>
    <row r="373" spans="1:6" ht="17.399999999999999" x14ac:dyDescent="0.3">
      <c r="A373" s="4"/>
      <c r="B373" s="4"/>
      <c r="C373" s="4"/>
      <c r="D373" s="4"/>
      <c r="E373" s="4"/>
      <c r="F373" s="4"/>
    </row>
    <row r="374" spans="1:6" ht="17.399999999999999" x14ac:dyDescent="0.3">
      <c r="A374" s="4"/>
      <c r="B374" s="4"/>
      <c r="C374" s="4"/>
      <c r="D374" s="4"/>
      <c r="E374" s="4"/>
      <c r="F374" s="4"/>
    </row>
    <row r="375" spans="1:6" ht="17.399999999999999" x14ac:dyDescent="0.3">
      <c r="A375" s="4"/>
      <c r="B375" s="4"/>
      <c r="C375" s="4"/>
      <c r="D375" s="4"/>
      <c r="E375" s="4"/>
      <c r="F375" s="4"/>
    </row>
    <row r="376" spans="1:6" ht="17.399999999999999" x14ac:dyDescent="0.3">
      <c r="A376" s="4"/>
      <c r="B376" s="4"/>
      <c r="C376" s="4"/>
      <c r="D376" s="4"/>
      <c r="E376" s="4"/>
      <c r="F376" s="4"/>
    </row>
    <row r="377" spans="1:6" ht="17.399999999999999" x14ac:dyDescent="0.3">
      <c r="A377" s="4"/>
      <c r="B377" s="4"/>
      <c r="C377" s="4"/>
      <c r="D377" s="4"/>
      <c r="E377" s="4"/>
      <c r="F377" s="4"/>
    </row>
    <row r="378" spans="1:6" ht="17.399999999999999" x14ac:dyDescent="0.3">
      <c r="A378" s="4"/>
      <c r="B378" s="4"/>
      <c r="C378" s="4"/>
      <c r="D378" s="4"/>
      <c r="E378" s="4"/>
      <c r="F378" s="4"/>
    </row>
    <row r="379" spans="1:6" ht="17.399999999999999" x14ac:dyDescent="0.3">
      <c r="A379" s="4"/>
      <c r="B379" s="4"/>
      <c r="C379" s="4"/>
      <c r="D379" s="4"/>
      <c r="E379" s="4"/>
      <c r="F379" s="4"/>
    </row>
    <row r="380" spans="1:6" ht="17.399999999999999" x14ac:dyDescent="0.3">
      <c r="A380" s="4"/>
      <c r="B380" s="4"/>
      <c r="C380" s="4"/>
      <c r="D380" s="4"/>
      <c r="E380" s="4"/>
      <c r="F380" s="4"/>
    </row>
    <row r="381" spans="1:6" ht="17.399999999999999" x14ac:dyDescent="0.3">
      <c r="A381" s="4"/>
      <c r="B381" s="4"/>
      <c r="C381" s="4"/>
      <c r="D381" s="4"/>
      <c r="E381" s="4"/>
      <c r="F381" s="4"/>
    </row>
    <row r="382" spans="1:6" ht="17.399999999999999" x14ac:dyDescent="0.3">
      <c r="A382" s="4"/>
      <c r="B382" s="4"/>
      <c r="C382" s="4"/>
      <c r="D382" s="4"/>
      <c r="E382" s="4"/>
      <c r="F382" s="4"/>
    </row>
    <row r="383" spans="1:6" ht="17.399999999999999" x14ac:dyDescent="0.3">
      <c r="A383" s="4"/>
      <c r="B383" s="4"/>
      <c r="C383" s="4"/>
      <c r="D383" s="4"/>
      <c r="E383" s="4"/>
      <c r="F383" s="4"/>
    </row>
    <row r="384" spans="1:6" ht="17.399999999999999" x14ac:dyDescent="0.3">
      <c r="A384" s="4"/>
      <c r="B384" s="4"/>
      <c r="C384" s="4"/>
      <c r="D384" s="4"/>
      <c r="E384" s="4"/>
      <c r="F384" s="4"/>
    </row>
    <row r="385" spans="1:6" ht="17.399999999999999" x14ac:dyDescent="0.3">
      <c r="A385" s="4"/>
      <c r="B385" s="4"/>
      <c r="C385" s="4"/>
      <c r="D385" s="4"/>
      <c r="E385" s="4"/>
      <c r="F385" s="4"/>
    </row>
    <row r="386" spans="1:6" ht="17.399999999999999" x14ac:dyDescent="0.3">
      <c r="A386" s="4"/>
      <c r="B386" s="4"/>
      <c r="C386" s="4"/>
      <c r="D386" s="4"/>
      <c r="E386" s="4"/>
      <c r="F386" s="4"/>
    </row>
    <row r="387" spans="1:6" ht="17.399999999999999" x14ac:dyDescent="0.3">
      <c r="A387" s="4"/>
      <c r="B387" s="4"/>
      <c r="C387" s="4"/>
      <c r="D387" s="4"/>
      <c r="E387" s="4"/>
      <c r="F387" s="4"/>
    </row>
    <row r="388" spans="1:6" ht="17.399999999999999" x14ac:dyDescent="0.3">
      <c r="A388" s="4"/>
      <c r="B388" s="4"/>
      <c r="C388" s="4"/>
      <c r="D388" s="4"/>
      <c r="E388" s="4"/>
      <c r="F388" s="4"/>
    </row>
    <row r="389" spans="1:6" ht="17.399999999999999" x14ac:dyDescent="0.3">
      <c r="A389" s="4"/>
      <c r="B389" s="4"/>
      <c r="C389" s="4"/>
      <c r="D389" s="4"/>
      <c r="E389" s="4"/>
      <c r="F389" s="4"/>
    </row>
    <row r="390" spans="1:6" ht="17.399999999999999" x14ac:dyDescent="0.3">
      <c r="A390" s="4"/>
      <c r="B390" s="4"/>
      <c r="C390" s="4"/>
      <c r="D390" s="4"/>
      <c r="E390" s="4"/>
      <c r="F390" s="4"/>
    </row>
    <row r="391" spans="1:6" ht="17.399999999999999" x14ac:dyDescent="0.3">
      <c r="A391" s="4"/>
      <c r="B391" s="4"/>
      <c r="C391" s="4"/>
      <c r="D391" s="4"/>
      <c r="E391" s="4"/>
      <c r="F391" s="4"/>
    </row>
    <row r="392" spans="1:6" ht="17.399999999999999" x14ac:dyDescent="0.3">
      <c r="A392" s="4"/>
      <c r="B392" s="4"/>
      <c r="C392" s="4"/>
      <c r="D392" s="4"/>
      <c r="E392" s="4"/>
      <c r="F392" s="4"/>
    </row>
    <row r="393" spans="1:6" ht="17.399999999999999" x14ac:dyDescent="0.3">
      <c r="A393" s="4"/>
      <c r="B393" s="4"/>
      <c r="C393" s="4"/>
      <c r="D393" s="4"/>
      <c r="E393" s="4"/>
      <c r="F393" s="4"/>
    </row>
    <row r="394" spans="1:6" ht="17.399999999999999" x14ac:dyDescent="0.3">
      <c r="A394" s="4"/>
      <c r="B394" s="4"/>
      <c r="C394" s="4"/>
      <c r="D394" s="4"/>
      <c r="E394" s="4"/>
      <c r="F394" s="4"/>
    </row>
    <row r="395" spans="1:6" ht="17.399999999999999" x14ac:dyDescent="0.3">
      <c r="A395" s="4"/>
      <c r="B395" s="4"/>
      <c r="C395" s="4"/>
      <c r="D395" s="4"/>
      <c r="E395" s="4"/>
      <c r="F395" s="4"/>
    </row>
    <row r="396" spans="1:6" ht="17.399999999999999" x14ac:dyDescent="0.3">
      <c r="A396" s="4"/>
      <c r="B396" s="4"/>
      <c r="C396" s="4"/>
      <c r="D396" s="4"/>
      <c r="E396" s="4"/>
      <c r="F396" s="4"/>
    </row>
    <row r="397" spans="1:6" ht="17.399999999999999" x14ac:dyDescent="0.3">
      <c r="A397" s="4"/>
      <c r="B397" s="4"/>
      <c r="C397" s="4"/>
      <c r="D397" s="4"/>
      <c r="E397" s="4"/>
      <c r="F397" s="4"/>
    </row>
    <row r="398" spans="1:6" ht="17.399999999999999" x14ac:dyDescent="0.3">
      <c r="A398" s="4"/>
      <c r="B398" s="4"/>
      <c r="C398" s="4"/>
      <c r="D398" s="4"/>
      <c r="E398" s="4"/>
      <c r="F398" s="4"/>
    </row>
    <row r="399" spans="1:6" ht="17.399999999999999" x14ac:dyDescent="0.3">
      <c r="A399" s="4"/>
      <c r="B399" s="4"/>
      <c r="C399" s="4"/>
      <c r="D399" s="4"/>
      <c r="E399" s="4"/>
      <c r="F399" s="4"/>
    </row>
    <row r="400" spans="1:6" ht="17.399999999999999" x14ac:dyDescent="0.3">
      <c r="A400" s="4"/>
      <c r="B400" s="4"/>
      <c r="C400" s="4"/>
      <c r="D400" s="4"/>
      <c r="E400" s="4"/>
      <c r="F400" s="4"/>
    </row>
    <row r="401" spans="1:6" ht="17.399999999999999" x14ac:dyDescent="0.3">
      <c r="A401" s="4"/>
      <c r="B401" s="4"/>
      <c r="C401" s="4"/>
      <c r="D401" s="4"/>
      <c r="E401" s="4"/>
      <c r="F401" s="4"/>
    </row>
    <row r="402" spans="1:6" ht="17.399999999999999" x14ac:dyDescent="0.3">
      <c r="A402" s="4"/>
      <c r="B402" s="4"/>
      <c r="C402" s="4"/>
      <c r="D402" s="4"/>
      <c r="E402" s="4"/>
      <c r="F402" s="4"/>
    </row>
    <row r="403" spans="1:6" ht="17.399999999999999" x14ac:dyDescent="0.3">
      <c r="A403" s="4"/>
      <c r="B403" s="4"/>
      <c r="C403" s="4"/>
      <c r="D403" s="4"/>
      <c r="E403" s="4"/>
      <c r="F403" s="4"/>
    </row>
    <row r="404" spans="1:6" ht="17.399999999999999" x14ac:dyDescent="0.3">
      <c r="A404" s="4"/>
      <c r="B404" s="4"/>
      <c r="C404" s="4"/>
      <c r="D404" s="4"/>
      <c r="E404" s="4"/>
      <c r="F404" s="4"/>
    </row>
    <row r="405" spans="1:6" ht="17.399999999999999" x14ac:dyDescent="0.3">
      <c r="A405" s="4"/>
      <c r="B405" s="4"/>
      <c r="C405" s="4"/>
      <c r="D405" s="4"/>
      <c r="E405" s="4"/>
      <c r="F405" s="4"/>
    </row>
    <row r="406" spans="1:6" ht="17.399999999999999" x14ac:dyDescent="0.3">
      <c r="A406" s="4"/>
      <c r="B406" s="4"/>
      <c r="C406" s="4"/>
      <c r="D406" s="4"/>
      <c r="E406" s="4"/>
      <c r="F406" s="4"/>
    </row>
    <row r="407" spans="1:6" ht="17.399999999999999" x14ac:dyDescent="0.3">
      <c r="A407" s="4"/>
      <c r="B407" s="4"/>
      <c r="C407" s="4"/>
      <c r="D407" s="4"/>
      <c r="E407" s="4"/>
      <c r="F407" s="4"/>
    </row>
    <row r="408" spans="1:6" ht="17.399999999999999" x14ac:dyDescent="0.3">
      <c r="A408" s="4"/>
      <c r="B408" s="4"/>
      <c r="C408" s="4"/>
      <c r="D408" s="4"/>
      <c r="E408" s="4"/>
      <c r="F408" s="4"/>
    </row>
    <row r="409" spans="1:6" ht="17.399999999999999" x14ac:dyDescent="0.3">
      <c r="A409" s="4"/>
      <c r="B409" s="4"/>
      <c r="C409" s="4"/>
      <c r="D409" s="4"/>
      <c r="E409" s="4"/>
      <c r="F409" s="4"/>
    </row>
    <row r="410" spans="1:6" ht="17.399999999999999" x14ac:dyDescent="0.3">
      <c r="A410" s="4"/>
      <c r="B410" s="4"/>
      <c r="C410" s="4"/>
      <c r="D410" s="4"/>
      <c r="E410" s="4"/>
      <c r="F410" s="4"/>
    </row>
    <row r="411" spans="1:6" ht="17.399999999999999" x14ac:dyDescent="0.3">
      <c r="A411" s="4"/>
      <c r="B411" s="4"/>
      <c r="C411" s="4"/>
      <c r="D411" s="4"/>
      <c r="E411" s="4"/>
      <c r="F411" s="4"/>
    </row>
    <row r="412" spans="1:6" ht="17.399999999999999" x14ac:dyDescent="0.3">
      <c r="A412" s="4"/>
      <c r="B412" s="4"/>
      <c r="C412" s="4"/>
      <c r="D412" s="4"/>
      <c r="E412" s="4"/>
      <c r="F412" s="4"/>
    </row>
    <row r="413" spans="1:6" ht="17.399999999999999" x14ac:dyDescent="0.3">
      <c r="A413" s="4"/>
      <c r="B413" s="4"/>
      <c r="C413" s="4"/>
      <c r="D413" s="4"/>
      <c r="E413" s="4"/>
      <c r="F413" s="4"/>
    </row>
    <row r="414" spans="1:6" ht="17.399999999999999" x14ac:dyDescent="0.3">
      <c r="A414" s="4"/>
      <c r="B414" s="4"/>
      <c r="C414" s="4"/>
      <c r="D414" s="4"/>
      <c r="E414" s="4"/>
      <c r="F414" s="4"/>
    </row>
    <row r="415" spans="1:6" ht="17.399999999999999" x14ac:dyDescent="0.3">
      <c r="A415" s="4"/>
      <c r="B415" s="4"/>
      <c r="C415" s="4"/>
      <c r="D415" s="4"/>
      <c r="E415" s="4"/>
      <c r="F415" s="4"/>
    </row>
    <row r="416" spans="1:6" ht="17.399999999999999" x14ac:dyDescent="0.3">
      <c r="A416" s="4"/>
      <c r="B416" s="4"/>
      <c r="C416" s="4"/>
      <c r="D416" s="4"/>
      <c r="E416" s="4"/>
      <c r="F416" s="4"/>
    </row>
    <row r="417" spans="1:6" ht="17.399999999999999" x14ac:dyDescent="0.3">
      <c r="A417" s="4"/>
      <c r="B417" s="4"/>
      <c r="C417" s="4"/>
      <c r="D417" s="4"/>
      <c r="E417" s="4"/>
      <c r="F417" s="4"/>
    </row>
    <row r="418" spans="1:6" ht="17.399999999999999" x14ac:dyDescent="0.3">
      <c r="A418" s="4"/>
      <c r="B418" s="4"/>
      <c r="C418" s="4"/>
      <c r="D418" s="4"/>
      <c r="E418" s="4"/>
      <c r="F418" s="4"/>
    </row>
    <row r="419" spans="1:6" ht="17.399999999999999" x14ac:dyDescent="0.3">
      <c r="A419" s="4"/>
      <c r="B419" s="4"/>
      <c r="C419" s="4"/>
      <c r="D419" s="4"/>
      <c r="E419" s="4"/>
      <c r="F419" s="4"/>
    </row>
    <row r="420" spans="1:6" ht="17.399999999999999" x14ac:dyDescent="0.3">
      <c r="A420" s="4"/>
      <c r="B420" s="4"/>
      <c r="C420" s="4"/>
      <c r="D420" s="4"/>
      <c r="E420" s="4"/>
      <c r="F420" s="4"/>
    </row>
    <row r="421" spans="1:6" ht="17.399999999999999" x14ac:dyDescent="0.3">
      <c r="A421" s="4"/>
      <c r="B421" s="4"/>
      <c r="C421" s="4"/>
      <c r="D421" s="4"/>
      <c r="E421" s="4"/>
      <c r="F421" s="4"/>
    </row>
    <row r="422" spans="1:6" ht="17.399999999999999" x14ac:dyDescent="0.3">
      <c r="A422" s="4"/>
      <c r="B422" s="4"/>
      <c r="C422" s="4"/>
      <c r="D422" s="4"/>
      <c r="E422" s="4"/>
      <c r="F422" s="4"/>
    </row>
    <row r="423" spans="1:6" ht="17.399999999999999" x14ac:dyDescent="0.3">
      <c r="A423" s="4"/>
      <c r="B423" s="4"/>
      <c r="C423" s="4"/>
      <c r="D423" s="4"/>
      <c r="E423" s="4"/>
      <c r="F423" s="4"/>
    </row>
    <row r="424" spans="1:6" ht="17.399999999999999" x14ac:dyDescent="0.3">
      <c r="A424" s="4"/>
      <c r="B424" s="4"/>
      <c r="C424" s="4"/>
      <c r="D424" s="4"/>
      <c r="E424" s="4"/>
      <c r="F424" s="4"/>
    </row>
    <row r="425" spans="1:6" ht="17.399999999999999" x14ac:dyDescent="0.3">
      <c r="A425" s="4"/>
      <c r="B425" s="4"/>
      <c r="C425" s="4"/>
      <c r="D425" s="4"/>
      <c r="E425" s="4"/>
      <c r="F425" s="4"/>
    </row>
    <row r="426" spans="1:6" ht="17.399999999999999" x14ac:dyDescent="0.3">
      <c r="A426" s="4"/>
      <c r="B426" s="4"/>
      <c r="C426" s="4"/>
      <c r="D426" s="4"/>
      <c r="E426" s="4"/>
      <c r="F426" s="4"/>
    </row>
    <row r="427" spans="1:6" ht="17.399999999999999" x14ac:dyDescent="0.3">
      <c r="A427" s="4"/>
      <c r="B427" s="4"/>
      <c r="C427" s="4"/>
      <c r="D427" s="4"/>
      <c r="E427" s="4"/>
      <c r="F427" s="4"/>
    </row>
    <row r="428" spans="1:6" ht="17.399999999999999" x14ac:dyDescent="0.3">
      <c r="A428" s="4"/>
      <c r="B428" s="4"/>
      <c r="C428" s="4"/>
      <c r="D428" s="4"/>
      <c r="E428" s="4"/>
      <c r="F428" s="4"/>
    </row>
    <row r="429" spans="1:6" ht="17.399999999999999" x14ac:dyDescent="0.3">
      <c r="A429" s="4"/>
      <c r="B429" s="4"/>
      <c r="C429" s="4"/>
      <c r="D429" s="4"/>
      <c r="E429" s="4"/>
      <c r="F429" s="4"/>
    </row>
    <row r="430" spans="1:6" ht="17.399999999999999" x14ac:dyDescent="0.3">
      <c r="A430" s="4"/>
      <c r="B430" s="4"/>
      <c r="C430" s="4"/>
      <c r="D430" s="4"/>
      <c r="E430" s="4"/>
      <c r="F430" s="4"/>
    </row>
    <row r="431" spans="1:6" ht="17.399999999999999" x14ac:dyDescent="0.3">
      <c r="A431" s="4"/>
      <c r="B431" s="4"/>
      <c r="C431" s="4"/>
      <c r="D431" s="4"/>
      <c r="E431" s="4"/>
      <c r="F431" s="4"/>
    </row>
    <row r="432" spans="1:6" ht="17.399999999999999" x14ac:dyDescent="0.3">
      <c r="A432" s="4"/>
      <c r="B432" s="4"/>
      <c r="C432" s="4"/>
      <c r="D432" s="4"/>
      <c r="E432" s="4"/>
      <c r="F432" s="4"/>
    </row>
    <row r="433" spans="1:6" ht="17.399999999999999" x14ac:dyDescent="0.3">
      <c r="A433" s="4"/>
      <c r="B433" s="4"/>
      <c r="C433" s="4"/>
      <c r="D433" s="4"/>
      <c r="E433" s="4"/>
      <c r="F433" s="4"/>
    </row>
    <row r="434" spans="1:6" ht="17.399999999999999" x14ac:dyDescent="0.3">
      <c r="A434" s="4"/>
      <c r="B434" s="4"/>
      <c r="C434" s="4"/>
      <c r="D434" s="4"/>
      <c r="E434" s="4"/>
      <c r="F434" s="4"/>
    </row>
    <row r="435" spans="1:6" ht="17.399999999999999" x14ac:dyDescent="0.3">
      <c r="A435" s="4"/>
      <c r="B435" s="4"/>
      <c r="C435" s="4"/>
      <c r="D435" s="4"/>
      <c r="E435" s="4"/>
      <c r="F435" s="4"/>
    </row>
    <row r="436" spans="1:6" ht="17.399999999999999" x14ac:dyDescent="0.3">
      <c r="A436" s="4"/>
      <c r="B436" s="4"/>
      <c r="C436" s="4"/>
      <c r="D436" s="4"/>
      <c r="E436" s="4"/>
      <c r="F436" s="4"/>
    </row>
    <row r="437" spans="1:6" ht="17.399999999999999" x14ac:dyDescent="0.3">
      <c r="A437" s="4"/>
      <c r="B437" s="4"/>
      <c r="C437" s="4"/>
      <c r="D437" s="4"/>
      <c r="E437" s="4"/>
      <c r="F437" s="4"/>
    </row>
    <row r="438" spans="1:6" ht="17.399999999999999" x14ac:dyDescent="0.3">
      <c r="A438" s="4"/>
      <c r="B438" s="4"/>
      <c r="C438" s="4"/>
      <c r="D438" s="4"/>
      <c r="E438" s="4"/>
      <c r="F438" s="4"/>
    </row>
    <row r="439" spans="1:6" ht="17.399999999999999" x14ac:dyDescent="0.3">
      <c r="A439" s="4"/>
      <c r="B439" s="4"/>
      <c r="C439" s="4"/>
      <c r="D439" s="4"/>
      <c r="E439" s="4"/>
      <c r="F439" s="4"/>
    </row>
    <row r="440" spans="1:6" ht="17.399999999999999" x14ac:dyDescent="0.3">
      <c r="A440" s="4"/>
      <c r="B440" s="4"/>
      <c r="C440" s="4"/>
      <c r="D440" s="4"/>
      <c r="E440" s="4"/>
      <c r="F440" s="4"/>
    </row>
    <row r="441" spans="1:6" ht="17.399999999999999" x14ac:dyDescent="0.3">
      <c r="A441" s="4"/>
      <c r="B441" s="4"/>
      <c r="C441" s="4"/>
      <c r="D441" s="4"/>
      <c r="E441" s="4"/>
      <c r="F441" s="4"/>
    </row>
    <row r="442" spans="1:6" ht="17.399999999999999" x14ac:dyDescent="0.3">
      <c r="A442" s="4"/>
      <c r="B442" s="4"/>
      <c r="C442" s="4"/>
      <c r="D442" s="4"/>
      <c r="E442" s="4"/>
      <c r="F442" s="4"/>
    </row>
    <row r="443" spans="1:6" ht="17.399999999999999" x14ac:dyDescent="0.3">
      <c r="A443" s="4"/>
      <c r="B443" s="4"/>
      <c r="C443" s="4"/>
      <c r="D443" s="4"/>
      <c r="E443" s="4"/>
      <c r="F443" s="4"/>
    </row>
    <row r="444" spans="1:6" ht="17.399999999999999" x14ac:dyDescent="0.3">
      <c r="A444" s="4"/>
      <c r="B444" s="4"/>
      <c r="C444" s="4"/>
      <c r="D444" s="4"/>
      <c r="E444" s="4"/>
      <c r="F444" s="4"/>
    </row>
    <row r="445" spans="1:6" ht="17.399999999999999" x14ac:dyDescent="0.3">
      <c r="A445" s="4"/>
      <c r="B445" s="4"/>
      <c r="C445" s="4"/>
      <c r="D445" s="4"/>
      <c r="E445" s="4"/>
      <c r="F445" s="4"/>
    </row>
    <row r="446" spans="1:6" ht="17.399999999999999" x14ac:dyDescent="0.3">
      <c r="A446" s="4"/>
      <c r="B446" s="4"/>
      <c r="C446" s="4"/>
      <c r="D446" s="4"/>
      <c r="E446" s="4"/>
      <c r="F446" s="4"/>
    </row>
    <row r="447" spans="1:6" ht="17.399999999999999" x14ac:dyDescent="0.3">
      <c r="A447" s="4"/>
      <c r="B447" s="4"/>
      <c r="C447" s="4"/>
      <c r="D447" s="4"/>
      <c r="E447" s="4"/>
      <c r="F447" s="4"/>
    </row>
    <row r="448" spans="1:6" ht="17.399999999999999" x14ac:dyDescent="0.3">
      <c r="A448" s="4"/>
      <c r="B448" s="4"/>
      <c r="C448" s="4"/>
      <c r="D448" s="4"/>
      <c r="E448" s="4"/>
      <c r="F448" s="4"/>
    </row>
    <row r="449" spans="1:6" ht="17.399999999999999" x14ac:dyDescent="0.3">
      <c r="A449" s="4"/>
      <c r="B449" s="4"/>
      <c r="C449" s="4"/>
      <c r="D449" s="4"/>
      <c r="E449" s="4"/>
      <c r="F449" s="4"/>
    </row>
    <row r="450" spans="1:6" ht="17.399999999999999" x14ac:dyDescent="0.3">
      <c r="A450" s="4"/>
      <c r="B450" s="4"/>
      <c r="C450" s="4"/>
      <c r="D450" s="4"/>
      <c r="E450" s="4"/>
      <c r="F450" s="4"/>
    </row>
    <row r="451" spans="1:6" ht="17.399999999999999" x14ac:dyDescent="0.3">
      <c r="A451" s="4"/>
      <c r="B451" s="4"/>
      <c r="C451" s="4"/>
      <c r="D451" s="4"/>
      <c r="E451" s="4"/>
      <c r="F451" s="4"/>
    </row>
    <row r="452" spans="1:6" ht="17.399999999999999" x14ac:dyDescent="0.3">
      <c r="A452" s="4"/>
      <c r="B452" s="4"/>
      <c r="C452" s="4"/>
      <c r="D452" s="4"/>
      <c r="E452" s="4"/>
      <c r="F452" s="4"/>
    </row>
    <row r="453" spans="1:6" ht="17.399999999999999" x14ac:dyDescent="0.3">
      <c r="A453" s="4"/>
      <c r="B453" s="4"/>
      <c r="C453" s="4"/>
      <c r="D453" s="4"/>
      <c r="E453" s="4"/>
      <c r="F453" s="4"/>
    </row>
    <row r="454" spans="1:6" ht="17.399999999999999" x14ac:dyDescent="0.3">
      <c r="A454" s="4"/>
      <c r="B454" s="4"/>
      <c r="C454" s="4"/>
      <c r="D454" s="4"/>
      <c r="E454" s="4"/>
      <c r="F454" s="4"/>
    </row>
    <row r="455" spans="1:6" ht="17.399999999999999" x14ac:dyDescent="0.3">
      <c r="A455" s="4"/>
      <c r="B455" s="4"/>
      <c r="C455" s="4"/>
      <c r="D455" s="4"/>
      <c r="E455" s="4"/>
      <c r="F455" s="4"/>
    </row>
    <row r="456" spans="1:6" ht="17.399999999999999" x14ac:dyDescent="0.3">
      <c r="A456" s="4"/>
      <c r="B456" s="4"/>
      <c r="C456" s="4"/>
      <c r="D456" s="4"/>
      <c r="E456" s="4"/>
      <c r="F456" s="4"/>
    </row>
    <row r="457" spans="1:6" ht="17.399999999999999" x14ac:dyDescent="0.3">
      <c r="A457" s="4"/>
      <c r="B457" s="4"/>
      <c r="C457" s="4"/>
      <c r="D457" s="4"/>
      <c r="E457" s="4"/>
      <c r="F457" s="4"/>
    </row>
    <row r="458" spans="1:6" ht="17.399999999999999" x14ac:dyDescent="0.3">
      <c r="A458" s="4"/>
      <c r="B458" s="4"/>
      <c r="C458" s="4"/>
      <c r="D458" s="4"/>
      <c r="E458" s="4"/>
      <c r="F458" s="4"/>
    </row>
    <row r="459" spans="1:6" ht="17.399999999999999" x14ac:dyDescent="0.3">
      <c r="A459" s="4"/>
      <c r="B459" s="4"/>
      <c r="C459" s="4"/>
      <c r="D459" s="4"/>
      <c r="E459" s="4"/>
      <c r="F459" s="4"/>
    </row>
    <row r="460" spans="1:6" ht="17.399999999999999" x14ac:dyDescent="0.3">
      <c r="A460" s="4"/>
      <c r="B460" s="4"/>
      <c r="C460" s="4"/>
      <c r="D460" s="4"/>
      <c r="E460" s="4"/>
      <c r="F460" s="4"/>
    </row>
    <row r="461" spans="1:6" ht="17.399999999999999" x14ac:dyDescent="0.3">
      <c r="A461" s="4"/>
      <c r="B461" s="4"/>
      <c r="C461" s="4"/>
      <c r="D461" s="4"/>
      <c r="E461" s="4"/>
      <c r="F461" s="4"/>
    </row>
    <row r="462" spans="1:6" ht="17.399999999999999" x14ac:dyDescent="0.3">
      <c r="A462" s="4"/>
      <c r="B462" s="4"/>
      <c r="C462" s="4"/>
      <c r="D462" s="4"/>
      <c r="E462" s="4"/>
      <c r="F462" s="4"/>
    </row>
    <row r="463" spans="1:6" ht="17.399999999999999" x14ac:dyDescent="0.3">
      <c r="A463" s="4"/>
      <c r="B463" s="4"/>
      <c r="C463" s="4"/>
      <c r="D463" s="4"/>
      <c r="E463" s="4"/>
      <c r="F463" s="4"/>
    </row>
    <row r="464" spans="1:6" ht="17.399999999999999" x14ac:dyDescent="0.3">
      <c r="A464" s="4"/>
      <c r="B464" s="4"/>
      <c r="C464" s="4"/>
      <c r="D464" s="4"/>
      <c r="E464" s="4"/>
      <c r="F464" s="4"/>
    </row>
    <row r="465" spans="1:6" ht="17.399999999999999" x14ac:dyDescent="0.3">
      <c r="A465" s="4"/>
      <c r="B465" s="4"/>
      <c r="C465" s="4"/>
      <c r="D465" s="4"/>
      <c r="E465" s="4"/>
      <c r="F465" s="4"/>
    </row>
    <row r="466" spans="1:6" ht="17.399999999999999" x14ac:dyDescent="0.3">
      <c r="A466" s="4"/>
      <c r="B466" s="4"/>
      <c r="C466" s="4"/>
      <c r="D466" s="4"/>
      <c r="E466" s="4"/>
      <c r="F466" s="4"/>
    </row>
    <row r="467" spans="1:6" ht="17.399999999999999" x14ac:dyDescent="0.3">
      <c r="A467" s="4"/>
      <c r="B467" s="4"/>
      <c r="C467" s="4"/>
      <c r="D467" s="4"/>
      <c r="E467" s="4"/>
      <c r="F467" s="4"/>
    </row>
    <row r="468" spans="1:6" ht="17.399999999999999" x14ac:dyDescent="0.3">
      <c r="A468" s="4"/>
      <c r="B468" s="4"/>
      <c r="C468" s="4"/>
      <c r="D468" s="4"/>
      <c r="E468" s="4"/>
      <c r="F468" s="4"/>
    </row>
    <row r="469" spans="1:6" ht="17.399999999999999" x14ac:dyDescent="0.3">
      <c r="A469" s="4"/>
      <c r="B469" s="4"/>
      <c r="C469" s="4"/>
      <c r="D469" s="4"/>
      <c r="E469" s="4"/>
      <c r="F469" s="4"/>
    </row>
    <row r="470" spans="1:6" ht="17.399999999999999" x14ac:dyDescent="0.3">
      <c r="A470" s="4"/>
      <c r="B470" s="4"/>
      <c r="C470" s="4"/>
      <c r="D470" s="4"/>
      <c r="E470" s="4"/>
      <c r="F470" s="4"/>
    </row>
    <row r="471" spans="1:6" ht="17.399999999999999" x14ac:dyDescent="0.3">
      <c r="A471" s="4"/>
      <c r="B471" s="4"/>
      <c r="C471" s="4"/>
      <c r="D471" s="4"/>
      <c r="E471" s="4"/>
      <c r="F471" s="4"/>
    </row>
    <row r="472" spans="1:6" ht="17.399999999999999" x14ac:dyDescent="0.3">
      <c r="A472" s="4"/>
      <c r="B472" s="4"/>
      <c r="C472" s="4"/>
      <c r="D472" s="4"/>
      <c r="E472" s="4"/>
      <c r="F472" s="4"/>
    </row>
    <row r="473" spans="1:6" ht="17.399999999999999" x14ac:dyDescent="0.3">
      <c r="A473" s="4"/>
      <c r="B473" s="4"/>
      <c r="C473" s="4"/>
      <c r="D473" s="4"/>
      <c r="E473" s="4"/>
      <c r="F473" s="4"/>
    </row>
    <row r="474" spans="1:6" ht="17.399999999999999" x14ac:dyDescent="0.3">
      <c r="A474" s="4"/>
      <c r="B474" s="4"/>
      <c r="C474" s="4"/>
      <c r="D474" s="4"/>
      <c r="E474" s="4"/>
      <c r="F474" s="4"/>
    </row>
    <row r="475" spans="1:6" ht="17.399999999999999" x14ac:dyDescent="0.3">
      <c r="A475" s="4"/>
      <c r="B475" s="4"/>
      <c r="C475" s="4"/>
      <c r="D475" s="4"/>
      <c r="E475" s="4"/>
      <c r="F475" s="4"/>
    </row>
    <row r="476" spans="1:6" ht="17.399999999999999" x14ac:dyDescent="0.3">
      <c r="A476" s="4"/>
      <c r="B476" s="4"/>
      <c r="C476" s="4"/>
      <c r="D476" s="4"/>
      <c r="E476" s="4"/>
      <c r="F476" s="4"/>
    </row>
    <row r="477" spans="1:6" ht="17.399999999999999" x14ac:dyDescent="0.3">
      <c r="A477" s="4"/>
      <c r="B477" s="4"/>
      <c r="C477" s="4"/>
      <c r="D477" s="4"/>
      <c r="E477" s="4"/>
      <c r="F477" s="4"/>
    </row>
    <row r="478" spans="1:6" ht="17.399999999999999" x14ac:dyDescent="0.3">
      <c r="A478" s="4"/>
      <c r="B478" s="4"/>
      <c r="C478" s="4"/>
      <c r="D478" s="4"/>
      <c r="E478" s="4"/>
      <c r="F478" s="4"/>
    </row>
    <row r="479" spans="1:6" ht="17.399999999999999" x14ac:dyDescent="0.3">
      <c r="A479" s="4"/>
      <c r="B479" s="4"/>
      <c r="C479" s="4"/>
      <c r="D479" s="4"/>
      <c r="E479" s="4"/>
      <c r="F479" s="4"/>
    </row>
    <row r="480" spans="1:6" ht="17.399999999999999" x14ac:dyDescent="0.3">
      <c r="A480" s="4"/>
      <c r="B480" s="4"/>
      <c r="C480" s="4"/>
      <c r="D480" s="4"/>
      <c r="E480" s="4"/>
      <c r="F480" s="4"/>
    </row>
    <row r="481" spans="1:6" ht="17.399999999999999" x14ac:dyDescent="0.3">
      <c r="A481" s="4"/>
      <c r="B481" s="4"/>
      <c r="C481" s="4"/>
      <c r="D481" s="4"/>
      <c r="E481" s="4"/>
      <c r="F481" s="4"/>
    </row>
    <row r="482" spans="1:6" ht="17.399999999999999" x14ac:dyDescent="0.3">
      <c r="A482" s="4"/>
      <c r="B482" s="4"/>
      <c r="C482" s="4"/>
      <c r="D482" s="4"/>
      <c r="E482" s="4"/>
      <c r="F482" s="4"/>
    </row>
    <row r="483" spans="1:6" ht="17.399999999999999" x14ac:dyDescent="0.3">
      <c r="A483" s="4"/>
      <c r="B483" s="4"/>
      <c r="C483" s="4"/>
      <c r="D483" s="4"/>
      <c r="E483" s="4"/>
      <c r="F483" s="4"/>
    </row>
    <row r="484" spans="1:6" ht="17.399999999999999" x14ac:dyDescent="0.3">
      <c r="A484" s="4"/>
      <c r="B484" s="4"/>
      <c r="C484" s="4"/>
      <c r="D484" s="4"/>
      <c r="E484" s="4"/>
      <c r="F484" s="4"/>
    </row>
    <row r="485" spans="1:6" ht="17.399999999999999" x14ac:dyDescent="0.3">
      <c r="A485" s="4"/>
      <c r="B485" s="4"/>
      <c r="C485" s="4"/>
      <c r="D485" s="4"/>
      <c r="E485" s="4"/>
      <c r="F485" s="4"/>
    </row>
    <row r="486" spans="1:6" ht="17.399999999999999" x14ac:dyDescent="0.3">
      <c r="A486" s="4"/>
      <c r="B486" s="4"/>
      <c r="C486" s="4"/>
      <c r="D486" s="4"/>
      <c r="E486" s="4"/>
      <c r="F486" s="4"/>
    </row>
    <row r="487" spans="1:6" ht="17.399999999999999" x14ac:dyDescent="0.3">
      <c r="A487" s="4"/>
      <c r="B487" s="4"/>
      <c r="C487" s="4"/>
      <c r="D487" s="4"/>
      <c r="E487" s="4"/>
      <c r="F487" s="4"/>
    </row>
    <row r="488" spans="1:6" ht="17.399999999999999" x14ac:dyDescent="0.3">
      <c r="A488" s="4"/>
      <c r="B488" s="4"/>
      <c r="C488" s="4"/>
      <c r="D488" s="4"/>
      <c r="E488" s="4"/>
      <c r="F488" s="4"/>
    </row>
    <row r="489" spans="1:6" ht="17.399999999999999" x14ac:dyDescent="0.3">
      <c r="A489" s="4"/>
      <c r="B489" s="4"/>
      <c r="C489" s="4"/>
      <c r="D489" s="4"/>
      <c r="E489" s="4"/>
      <c r="F489" s="4"/>
    </row>
    <row r="490" spans="1:6" ht="17.399999999999999" x14ac:dyDescent="0.3">
      <c r="A490" s="4"/>
      <c r="B490" s="4"/>
      <c r="C490" s="4"/>
      <c r="D490" s="4"/>
      <c r="E490" s="4"/>
      <c r="F490" s="4"/>
    </row>
    <row r="491" spans="1:6" ht="17.399999999999999" x14ac:dyDescent="0.3">
      <c r="A491" s="4"/>
      <c r="B491" s="4"/>
      <c r="C491" s="4"/>
      <c r="D491" s="4"/>
      <c r="E491" s="4"/>
      <c r="F491" s="4"/>
    </row>
    <row r="492" spans="1:6" ht="17.399999999999999" x14ac:dyDescent="0.3">
      <c r="A492" s="4"/>
      <c r="B492" s="4"/>
      <c r="C492" s="4"/>
      <c r="D492" s="4"/>
      <c r="E492" s="4"/>
      <c r="F492" s="4"/>
    </row>
    <row r="493" spans="1:6" ht="17.399999999999999" x14ac:dyDescent="0.3">
      <c r="A493" s="4"/>
      <c r="B493" s="4"/>
      <c r="C493" s="4"/>
      <c r="D493" s="4"/>
      <c r="E493" s="4"/>
      <c r="F493" s="4"/>
    </row>
    <row r="494" spans="1:6" ht="17.399999999999999" x14ac:dyDescent="0.3">
      <c r="A494" s="4"/>
      <c r="B494" s="4"/>
      <c r="C494" s="4"/>
      <c r="D494" s="4"/>
      <c r="E494" s="4"/>
      <c r="F494" s="4"/>
    </row>
    <row r="495" spans="1:6" ht="17.399999999999999" x14ac:dyDescent="0.3">
      <c r="A495" s="4"/>
      <c r="B495" s="4"/>
      <c r="C495" s="4"/>
      <c r="D495" s="4"/>
      <c r="E495" s="4"/>
      <c r="F495" s="4"/>
    </row>
    <row r="496" spans="1:6" ht="17.399999999999999" x14ac:dyDescent="0.3">
      <c r="A496" s="4"/>
      <c r="B496" s="4"/>
      <c r="C496" s="4"/>
      <c r="D496" s="4"/>
      <c r="E496" s="4"/>
      <c r="F496" s="4"/>
    </row>
    <row r="497" spans="1:6" ht="17.399999999999999" x14ac:dyDescent="0.3">
      <c r="A497" s="4"/>
      <c r="B497" s="4"/>
      <c r="C497" s="4"/>
      <c r="D497" s="4"/>
      <c r="E497" s="4"/>
      <c r="F497" s="4"/>
    </row>
    <row r="498" spans="1:6" ht="17.399999999999999" x14ac:dyDescent="0.3">
      <c r="A498" s="4"/>
      <c r="B498" s="4"/>
      <c r="C498" s="4"/>
      <c r="D498" s="4"/>
      <c r="E498" s="4"/>
      <c r="F498" s="4"/>
    </row>
    <row r="499" spans="1:6" ht="17.399999999999999" x14ac:dyDescent="0.3">
      <c r="A499" s="4"/>
      <c r="B499" s="4"/>
      <c r="C499" s="4"/>
      <c r="D499" s="4"/>
      <c r="E499" s="4"/>
      <c r="F499" s="4"/>
    </row>
    <row r="500" spans="1:6" ht="17.399999999999999" x14ac:dyDescent="0.3">
      <c r="A500" s="4"/>
      <c r="B500" s="4"/>
      <c r="C500" s="4"/>
      <c r="D500" s="4"/>
      <c r="E500" s="4"/>
      <c r="F500" s="4"/>
    </row>
    <row r="501" spans="1:6" ht="17.399999999999999" x14ac:dyDescent="0.3">
      <c r="A501" s="4"/>
      <c r="B501" s="4"/>
      <c r="C501" s="4"/>
      <c r="D501" s="4"/>
      <c r="E501" s="4"/>
      <c r="F501" s="4"/>
    </row>
    <row r="502" spans="1:6" ht="17.399999999999999" x14ac:dyDescent="0.3">
      <c r="A502" s="4"/>
      <c r="B502" s="4"/>
      <c r="C502" s="4"/>
      <c r="D502" s="4"/>
      <c r="E502" s="4"/>
      <c r="F502" s="4"/>
    </row>
    <row r="503" spans="1:6" ht="17.399999999999999" x14ac:dyDescent="0.3">
      <c r="A503" s="4"/>
      <c r="B503" s="4"/>
      <c r="C503" s="4"/>
      <c r="D503" s="4"/>
      <c r="E503" s="4"/>
      <c r="F503" s="4"/>
    </row>
    <row r="504" spans="1:6" ht="17.399999999999999" x14ac:dyDescent="0.3">
      <c r="A504" s="4"/>
      <c r="B504" s="4"/>
      <c r="C504" s="4"/>
      <c r="D504" s="4"/>
      <c r="E504" s="4"/>
      <c r="F504" s="4"/>
    </row>
    <row r="505" spans="1:6" ht="17.399999999999999" x14ac:dyDescent="0.3">
      <c r="A505" s="4"/>
      <c r="B505" s="4"/>
      <c r="C505" s="4"/>
      <c r="D505" s="4"/>
      <c r="E505" s="4"/>
      <c r="F505" s="4"/>
    </row>
    <row r="506" spans="1:6" ht="17.399999999999999" x14ac:dyDescent="0.3">
      <c r="A506" s="4"/>
      <c r="B506" s="4"/>
      <c r="C506" s="4"/>
      <c r="D506" s="4"/>
      <c r="E506" s="4"/>
      <c r="F506" s="4"/>
    </row>
    <row r="507" spans="1:6" ht="17.399999999999999" x14ac:dyDescent="0.3">
      <c r="A507" s="4"/>
      <c r="B507" s="4"/>
      <c r="C507" s="4"/>
      <c r="D507" s="4"/>
      <c r="E507" s="4"/>
      <c r="F507" s="4"/>
    </row>
    <row r="508" spans="1:6" ht="17.399999999999999" x14ac:dyDescent="0.3">
      <c r="A508" s="4"/>
      <c r="B508" s="4"/>
      <c r="C508" s="4"/>
      <c r="D508" s="4"/>
      <c r="E508" s="4"/>
      <c r="F508" s="4"/>
    </row>
    <row r="509" spans="1:6" ht="17.399999999999999" x14ac:dyDescent="0.3">
      <c r="A509" s="4"/>
      <c r="B509" s="4"/>
      <c r="C509" s="4"/>
      <c r="D509" s="4"/>
      <c r="E509" s="4"/>
      <c r="F509" s="4"/>
    </row>
    <row r="510" spans="1:6" ht="17.399999999999999" x14ac:dyDescent="0.3">
      <c r="A510" s="4"/>
      <c r="B510" s="4"/>
      <c r="C510" s="4"/>
      <c r="D510" s="4"/>
      <c r="E510" s="4"/>
      <c r="F510" s="4"/>
    </row>
    <row r="511" spans="1:6" ht="17.399999999999999" x14ac:dyDescent="0.3">
      <c r="A511" s="4"/>
      <c r="B511" s="4"/>
      <c r="C511" s="4"/>
      <c r="D511" s="4"/>
      <c r="E511" s="4"/>
      <c r="F511" s="4"/>
    </row>
    <row r="512" spans="1:6" ht="17.399999999999999" x14ac:dyDescent="0.3">
      <c r="A512" s="4"/>
      <c r="B512" s="4"/>
      <c r="C512" s="4"/>
      <c r="D512" s="4"/>
      <c r="E512" s="4"/>
      <c r="F512" s="4"/>
    </row>
    <row r="513" spans="1:6" ht="17.399999999999999" x14ac:dyDescent="0.3">
      <c r="A513" s="4"/>
      <c r="B513" s="4"/>
      <c r="C513" s="4"/>
      <c r="D513" s="4"/>
      <c r="E513" s="4"/>
      <c r="F513" s="4"/>
    </row>
    <row r="514" spans="1:6" ht="17.399999999999999" x14ac:dyDescent="0.3">
      <c r="A514" s="4"/>
      <c r="B514" s="4"/>
      <c r="C514" s="4"/>
      <c r="D514" s="4"/>
      <c r="E514" s="4"/>
      <c r="F514" s="4"/>
    </row>
    <row r="515" spans="1:6" ht="17.399999999999999" x14ac:dyDescent="0.3">
      <c r="A515" s="4"/>
      <c r="B515" s="4"/>
      <c r="C515" s="4"/>
      <c r="D515" s="4"/>
      <c r="E515" s="4"/>
      <c r="F515" s="4"/>
    </row>
    <row r="516" spans="1:6" ht="17.399999999999999" x14ac:dyDescent="0.3">
      <c r="A516" s="4"/>
      <c r="B516" s="4"/>
      <c r="C516" s="4"/>
      <c r="D516" s="4"/>
      <c r="E516" s="4"/>
      <c r="F516" s="4"/>
    </row>
    <row r="517" spans="1:6" ht="17.399999999999999" x14ac:dyDescent="0.3">
      <c r="A517" s="4"/>
      <c r="B517" s="4"/>
      <c r="C517" s="4"/>
      <c r="D517" s="4"/>
      <c r="E517" s="4"/>
      <c r="F517" s="4"/>
    </row>
    <row r="518" spans="1:6" ht="17.399999999999999" x14ac:dyDescent="0.3">
      <c r="A518" s="4"/>
      <c r="B518" s="4"/>
      <c r="C518" s="4"/>
      <c r="D518" s="4"/>
      <c r="E518" s="4"/>
      <c r="F518" s="4"/>
    </row>
    <row r="519" spans="1:6" ht="17.399999999999999" x14ac:dyDescent="0.3">
      <c r="A519" s="4"/>
      <c r="B519" s="4"/>
      <c r="C519" s="4"/>
      <c r="D519" s="4"/>
      <c r="E519" s="4"/>
      <c r="F519" s="4"/>
    </row>
    <row r="520" spans="1:6" ht="17.399999999999999" x14ac:dyDescent="0.3">
      <c r="A520" s="4"/>
      <c r="B520" s="4"/>
      <c r="C520" s="4"/>
      <c r="D520" s="4"/>
      <c r="E520" s="4"/>
      <c r="F520" s="4"/>
    </row>
    <row r="521" spans="1:6" ht="17.399999999999999" x14ac:dyDescent="0.3">
      <c r="A521" s="4"/>
      <c r="B521" s="4"/>
      <c r="C521" s="4"/>
      <c r="D521" s="4"/>
      <c r="E521" s="4"/>
      <c r="F521" s="4"/>
    </row>
    <row r="522" spans="1:6" ht="17.399999999999999" x14ac:dyDescent="0.3">
      <c r="A522" s="4"/>
      <c r="B522" s="4"/>
      <c r="C522" s="4"/>
      <c r="D522" s="4"/>
      <c r="E522" s="4"/>
      <c r="F522" s="4"/>
    </row>
    <row r="523" spans="1:6" ht="17.399999999999999" x14ac:dyDescent="0.3">
      <c r="A523" s="4"/>
      <c r="B523" s="4"/>
      <c r="C523" s="4"/>
      <c r="D523" s="4"/>
      <c r="E523" s="4"/>
      <c r="F523" s="4"/>
    </row>
    <row r="524" spans="1:6" ht="17.399999999999999" x14ac:dyDescent="0.3">
      <c r="A524" s="4"/>
      <c r="B524" s="4"/>
      <c r="C524" s="4"/>
      <c r="D524" s="4"/>
      <c r="E524" s="4"/>
      <c r="F524" s="4"/>
    </row>
    <row r="525" spans="1:6" ht="17.399999999999999" x14ac:dyDescent="0.3">
      <c r="A525" s="4"/>
      <c r="B525" s="4"/>
      <c r="C525" s="4"/>
      <c r="D525" s="4"/>
      <c r="E525" s="4"/>
      <c r="F525" s="4"/>
    </row>
    <row r="526" spans="1:6" ht="17.399999999999999" x14ac:dyDescent="0.3">
      <c r="A526" s="4"/>
      <c r="B526" s="4"/>
      <c r="C526" s="4"/>
      <c r="D526" s="4"/>
      <c r="E526" s="4"/>
      <c r="F526" s="4"/>
    </row>
    <row r="527" spans="1:6" ht="17.399999999999999" x14ac:dyDescent="0.3">
      <c r="A527" s="4"/>
      <c r="B527" s="4"/>
      <c r="C527" s="4"/>
      <c r="D527" s="4"/>
      <c r="E527" s="4"/>
      <c r="F527" s="4"/>
    </row>
    <row r="528" spans="1:6" ht="17.399999999999999" x14ac:dyDescent="0.3">
      <c r="A528" s="4"/>
      <c r="B528" s="4"/>
      <c r="C528" s="4"/>
      <c r="D528" s="4"/>
      <c r="E528" s="4"/>
      <c r="F528" s="4"/>
    </row>
    <row r="529" spans="1:6" ht="17.399999999999999" x14ac:dyDescent="0.3">
      <c r="A529" s="4"/>
      <c r="B529" s="4"/>
      <c r="C529" s="4"/>
      <c r="D529" s="4"/>
      <c r="E529" s="4"/>
      <c r="F529" s="4"/>
    </row>
    <row r="530" spans="1:6" ht="17.399999999999999" x14ac:dyDescent="0.3">
      <c r="A530" s="4"/>
      <c r="B530" s="4"/>
      <c r="C530" s="4"/>
      <c r="D530" s="4"/>
      <c r="E530" s="4"/>
      <c r="F530" s="4"/>
    </row>
    <row r="531" spans="1:6" ht="17.399999999999999" x14ac:dyDescent="0.3">
      <c r="A531" s="4"/>
      <c r="B531" s="4"/>
      <c r="C531" s="4"/>
      <c r="D531" s="4"/>
      <c r="E531" s="4"/>
      <c r="F531" s="4"/>
    </row>
    <row r="532" spans="1:6" ht="17.399999999999999" x14ac:dyDescent="0.3">
      <c r="A532" s="4"/>
      <c r="B532" s="4"/>
      <c r="C532" s="4"/>
      <c r="D532" s="4"/>
      <c r="E532" s="4"/>
      <c r="F532" s="4"/>
    </row>
    <row r="533" spans="1:6" ht="17.399999999999999" x14ac:dyDescent="0.3">
      <c r="A533" s="4"/>
      <c r="B533" s="4"/>
      <c r="C533" s="4"/>
      <c r="D533" s="4"/>
      <c r="E533" s="4"/>
      <c r="F533" s="4"/>
    </row>
    <row r="534" spans="1:6" ht="17.399999999999999" x14ac:dyDescent="0.3">
      <c r="A534" s="4"/>
      <c r="B534" s="4"/>
      <c r="C534" s="4"/>
      <c r="D534" s="4"/>
      <c r="E534" s="4"/>
      <c r="F534" s="4"/>
    </row>
    <row r="535" spans="1:6" ht="17.399999999999999" x14ac:dyDescent="0.3">
      <c r="A535" s="4"/>
      <c r="B535" s="4"/>
      <c r="C535" s="4"/>
      <c r="D535" s="4"/>
      <c r="E535" s="4"/>
      <c r="F535" s="4"/>
    </row>
    <row r="536" spans="1:6" ht="17.399999999999999" x14ac:dyDescent="0.3">
      <c r="A536" s="4"/>
      <c r="B536" s="4"/>
      <c r="C536" s="4"/>
      <c r="D536" s="4"/>
      <c r="E536" s="4"/>
      <c r="F536" s="4"/>
    </row>
    <row r="537" spans="1:6" ht="17.399999999999999" x14ac:dyDescent="0.3">
      <c r="A537" s="4"/>
      <c r="B537" s="4"/>
      <c r="C537" s="4"/>
      <c r="D537" s="4"/>
      <c r="E537" s="4"/>
      <c r="F537" s="4"/>
    </row>
    <row r="538" spans="1:6" ht="17.399999999999999" x14ac:dyDescent="0.3">
      <c r="A538" s="4"/>
      <c r="B538" s="4"/>
      <c r="C538" s="4"/>
      <c r="D538" s="4"/>
      <c r="E538" s="4"/>
      <c r="F538" s="4"/>
    </row>
    <row r="539" spans="1:6" ht="17.399999999999999" x14ac:dyDescent="0.3">
      <c r="A539" s="4"/>
      <c r="B539" s="4"/>
      <c r="C539" s="4"/>
      <c r="D539" s="4"/>
      <c r="E539" s="4"/>
      <c r="F539" s="4"/>
    </row>
    <row r="540" spans="1:6" ht="17.399999999999999" x14ac:dyDescent="0.3">
      <c r="A540" s="4"/>
      <c r="B540" s="4"/>
      <c r="C540" s="4"/>
      <c r="D540" s="4"/>
      <c r="E540" s="4"/>
      <c r="F540" s="4"/>
    </row>
    <row r="541" spans="1:6" ht="17.399999999999999" x14ac:dyDescent="0.3">
      <c r="A541" s="4"/>
      <c r="B541" s="4"/>
      <c r="C541" s="4"/>
      <c r="D541" s="4"/>
      <c r="E541" s="4"/>
      <c r="F541" s="4"/>
    </row>
    <row r="542" spans="1:6" ht="17.399999999999999" x14ac:dyDescent="0.3">
      <c r="A542" s="4"/>
      <c r="B542" s="4"/>
      <c r="C542" s="4"/>
      <c r="D542" s="4"/>
      <c r="E542" s="4"/>
      <c r="F542" s="4"/>
    </row>
    <row r="543" spans="1:6" ht="17.399999999999999" x14ac:dyDescent="0.3">
      <c r="A543" s="4"/>
      <c r="B543" s="4"/>
      <c r="C543" s="4"/>
      <c r="D543" s="4"/>
      <c r="E543" s="4"/>
      <c r="F543" s="4"/>
    </row>
    <row r="544" spans="1:6" ht="17.399999999999999" x14ac:dyDescent="0.3">
      <c r="A544" s="4"/>
      <c r="B544" s="4"/>
      <c r="C544" s="4"/>
      <c r="D544" s="4"/>
      <c r="E544" s="4"/>
      <c r="F544" s="4"/>
    </row>
    <row r="545" spans="1:6" ht="17.399999999999999" x14ac:dyDescent="0.3">
      <c r="A545" s="4"/>
      <c r="B545" s="4"/>
      <c r="C545" s="4"/>
      <c r="D545" s="4"/>
      <c r="E545" s="4"/>
      <c r="F545" s="4"/>
    </row>
    <row r="546" spans="1:6" ht="17.399999999999999" x14ac:dyDescent="0.3">
      <c r="A546" s="4"/>
      <c r="B546" s="4"/>
      <c r="C546" s="4"/>
      <c r="D546" s="4"/>
      <c r="E546" s="4"/>
      <c r="F546" s="4"/>
    </row>
    <row r="547" spans="1:6" ht="17.399999999999999" x14ac:dyDescent="0.3">
      <c r="A547" s="4"/>
      <c r="B547" s="4"/>
      <c r="C547" s="4"/>
      <c r="D547" s="4"/>
      <c r="E547" s="4"/>
      <c r="F547" s="4"/>
    </row>
    <row r="548" spans="1:6" ht="17.399999999999999" x14ac:dyDescent="0.3">
      <c r="A548" s="4"/>
      <c r="B548" s="4"/>
      <c r="C548" s="4"/>
      <c r="D548" s="4"/>
      <c r="E548" s="4"/>
      <c r="F548" s="4"/>
    </row>
    <row r="549" spans="1:6" ht="17.399999999999999" x14ac:dyDescent="0.3">
      <c r="A549" s="4"/>
      <c r="B549" s="4"/>
      <c r="C549" s="4"/>
      <c r="D549" s="4"/>
      <c r="E549" s="4"/>
      <c r="F549" s="4"/>
    </row>
    <row r="550" spans="1:6" ht="17.399999999999999" x14ac:dyDescent="0.3">
      <c r="A550" s="4"/>
      <c r="B550" s="4"/>
      <c r="C550" s="4"/>
      <c r="D550" s="4"/>
      <c r="E550" s="4"/>
      <c r="F550" s="4"/>
    </row>
    <row r="551" spans="1:6" ht="17.399999999999999" x14ac:dyDescent="0.3">
      <c r="A551" s="4"/>
      <c r="B551" s="4"/>
      <c r="C551" s="4"/>
      <c r="D551" s="4"/>
      <c r="E551" s="4"/>
      <c r="F551" s="4"/>
    </row>
    <row r="552" spans="1:6" ht="17.399999999999999" x14ac:dyDescent="0.3">
      <c r="A552" s="4"/>
      <c r="B552" s="4"/>
      <c r="C552" s="4"/>
      <c r="D552" s="4"/>
      <c r="E552" s="4"/>
      <c r="F552" s="4"/>
    </row>
    <row r="553" spans="1:6" ht="17.399999999999999" x14ac:dyDescent="0.3">
      <c r="A553" s="4"/>
      <c r="B553" s="4"/>
      <c r="C553" s="4"/>
      <c r="D553" s="4"/>
      <c r="E553" s="4"/>
      <c r="F553" s="4"/>
    </row>
    <row r="554" spans="1:6" ht="17.399999999999999" x14ac:dyDescent="0.3">
      <c r="A554" s="4"/>
      <c r="B554" s="4"/>
      <c r="C554" s="4"/>
      <c r="D554" s="4"/>
      <c r="E554" s="4"/>
      <c r="F554" s="4"/>
    </row>
    <row r="555" spans="1:6" ht="17.399999999999999" x14ac:dyDescent="0.3">
      <c r="A555" s="4"/>
      <c r="B555" s="4"/>
      <c r="C555" s="4"/>
      <c r="D555" s="4"/>
      <c r="E555" s="4"/>
      <c r="F555" s="4"/>
    </row>
    <row r="556" spans="1:6" ht="17.399999999999999" x14ac:dyDescent="0.3">
      <c r="A556" s="4"/>
      <c r="B556" s="4"/>
      <c r="C556" s="4"/>
      <c r="D556" s="4"/>
      <c r="E556" s="4"/>
      <c r="F556" s="4"/>
    </row>
    <row r="557" spans="1:6" ht="17.399999999999999" x14ac:dyDescent="0.3">
      <c r="A557" s="4"/>
      <c r="B557" s="4"/>
      <c r="C557" s="4"/>
      <c r="D557" s="4"/>
      <c r="E557" s="4"/>
      <c r="F557" s="4"/>
    </row>
    <row r="558" spans="1:6" ht="17.399999999999999" x14ac:dyDescent="0.3">
      <c r="A558" s="4"/>
      <c r="B558" s="4"/>
      <c r="C558" s="4"/>
      <c r="D558" s="4"/>
      <c r="E558" s="4"/>
      <c r="F558" s="4"/>
    </row>
    <row r="559" spans="1:6" ht="17.399999999999999" x14ac:dyDescent="0.3">
      <c r="A559" s="4"/>
      <c r="B559" s="4"/>
      <c r="C559" s="4"/>
      <c r="D559" s="4"/>
      <c r="E559" s="4"/>
      <c r="F559" s="4"/>
    </row>
    <row r="560" spans="1:6" ht="17.399999999999999" x14ac:dyDescent="0.3">
      <c r="A560" s="4"/>
      <c r="B560" s="4"/>
      <c r="C560" s="4"/>
      <c r="D560" s="4"/>
      <c r="E560" s="4"/>
      <c r="F560" s="4"/>
    </row>
    <row r="561" spans="1:6" ht="17.399999999999999" x14ac:dyDescent="0.3">
      <c r="A561" s="4"/>
      <c r="B561" s="4"/>
      <c r="C561" s="4"/>
      <c r="D561" s="4"/>
      <c r="E561" s="4"/>
      <c r="F561" s="4"/>
    </row>
    <row r="562" spans="1:6" ht="17.399999999999999" x14ac:dyDescent="0.3">
      <c r="A562" s="4"/>
      <c r="B562" s="4"/>
      <c r="C562" s="4"/>
      <c r="D562" s="4"/>
      <c r="E562" s="4"/>
      <c r="F562" s="4"/>
    </row>
    <row r="563" spans="1:6" ht="17.399999999999999" x14ac:dyDescent="0.3">
      <c r="A563" s="4"/>
      <c r="B563" s="4"/>
      <c r="C563" s="4"/>
      <c r="D563" s="4"/>
      <c r="E563" s="4"/>
      <c r="F563" s="4"/>
    </row>
    <row r="564" spans="1:6" ht="17.399999999999999" x14ac:dyDescent="0.3">
      <c r="A564" s="4"/>
      <c r="B564" s="4"/>
      <c r="C564" s="4"/>
      <c r="D564" s="4"/>
      <c r="E564" s="4"/>
      <c r="F564" s="4"/>
    </row>
    <row r="565" spans="1:6" ht="17.399999999999999" x14ac:dyDescent="0.3">
      <c r="A565" s="4"/>
      <c r="B565" s="4"/>
      <c r="C565" s="4"/>
      <c r="D565" s="4"/>
      <c r="E565" s="4"/>
      <c r="F565" s="4"/>
    </row>
    <row r="566" spans="1:6" ht="17.399999999999999" x14ac:dyDescent="0.3">
      <c r="A566" s="4"/>
      <c r="B566" s="4"/>
      <c r="C566" s="4"/>
      <c r="D566" s="4"/>
      <c r="E566" s="4"/>
      <c r="F566" s="4"/>
    </row>
    <row r="567" spans="1:6" ht="17.399999999999999" x14ac:dyDescent="0.3">
      <c r="A567" s="4"/>
      <c r="B567" s="4"/>
      <c r="C567" s="4"/>
      <c r="D567" s="4"/>
      <c r="E567" s="4"/>
      <c r="F567" s="4"/>
    </row>
    <row r="568" spans="1:6" ht="17.399999999999999" x14ac:dyDescent="0.3">
      <c r="A568" s="4"/>
      <c r="B568" s="4"/>
      <c r="C568" s="4"/>
      <c r="D568" s="4"/>
      <c r="E568" s="4"/>
      <c r="F568" s="4"/>
    </row>
    <row r="569" spans="1:6" ht="17.399999999999999" x14ac:dyDescent="0.3">
      <c r="A569" s="4"/>
      <c r="B569" s="4"/>
      <c r="C569" s="4"/>
      <c r="D569" s="4"/>
      <c r="E569" s="4"/>
      <c r="F569" s="4"/>
    </row>
    <row r="570" spans="1:6" ht="17.399999999999999" x14ac:dyDescent="0.3">
      <c r="A570" s="4"/>
      <c r="B570" s="4"/>
      <c r="C570" s="4"/>
      <c r="D570" s="4"/>
      <c r="E570" s="4"/>
      <c r="F570" s="4"/>
    </row>
    <row r="571" spans="1:6" ht="17.399999999999999" x14ac:dyDescent="0.3">
      <c r="A571" s="4"/>
      <c r="B571" s="4"/>
      <c r="C571" s="4"/>
      <c r="D571" s="4"/>
      <c r="E571" s="4"/>
      <c r="F571" s="4"/>
    </row>
    <row r="572" spans="1:6" ht="17.399999999999999" x14ac:dyDescent="0.3">
      <c r="A572" s="4"/>
      <c r="B572" s="4"/>
      <c r="C572" s="4"/>
      <c r="D572" s="4"/>
      <c r="E572" s="4"/>
      <c r="F572" s="4"/>
    </row>
    <row r="573" spans="1:6" ht="17.399999999999999" x14ac:dyDescent="0.3">
      <c r="A573" s="4"/>
      <c r="B573" s="4"/>
      <c r="C573" s="4"/>
      <c r="D573" s="4"/>
      <c r="E573" s="4"/>
      <c r="F573" s="4"/>
    </row>
    <row r="574" spans="1:6" ht="17.399999999999999" x14ac:dyDescent="0.3">
      <c r="A574" s="4"/>
      <c r="B574" s="4"/>
      <c r="C574" s="4"/>
      <c r="D574" s="4"/>
      <c r="E574" s="4"/>
      <c r="F574" s="4"/>
    </row>
    <row r="575" spans="1:6" ht="17.399999999999999" x14ac:dyDescent="0.3">
      <c r="A575" s="4"/>
      <c r="B575" s="4"/>
      <c r="C575" s="4"/>
      <c r="D575" s="4"/>
      <c r="E575" s="4"/>
      <c r="F575" s="4"/>
    </row>
    <row r="576" spans="1:6" ht="17.399999999999999" x14ac:dyDescent="0.3">
      <c r="A576" s="4"/>
      <c r="B576" s="4"/>
      <c r="C576" s="4"/>
      <c r="D576" s="4"/>
      <c r="E576" s="4"/>
      <c r="F576" s="4"/>
    </row>
    <row r="577" spans="1:6" ht="17.399999999999999" x14ac:dyDescent="0.3">
      <c r="A577" s="4"/>
      <c r="B577" s="4"/>
      <c r="C577" s="4"/>
      <c r="D577" s="4"/>
      <c r="E577" s="4"/>
      <c r="F577" s="4"/>
    </row>
    <row r="578" spans="1:6" ht="17.399999999999999" x14ac:dyDescent="0.3">
      <c r="A578" s="4"/>
      <c r="B578" s="4"/>
      <c r="C578" s="4"/>
      <c r="D578" s="4"/>
      <c r="E578" s="4"/>
      <c r="F578" s="4"/>
    </row>
    <row r="579" spans="1:6" ht="17.399999999999999" x14ac:dyDescent="0.3">
      <c r="A579" s="4"/>
      <c r="B579" s="4"/>
      <c r="C579" s="4"/>
      <c r="D579" s="4"/>
      <c r="E579" s="4"/>
      <c r="F579" s="4"/>
    </row>
    <row r="580" spans="1:6" ht="17.399999999999999" x14ac:dyDescent="0.3">
      <c r="A580" s="4"/>
      <c r="B580" s="4"/>
      <c r="C580" s="4"/>
      <c r="D580" s="4"/>
      <c r="E580" s="4"/>
      <c r="F580" s="4"/>
    </row>
    <row r="581" spans="1:6" ht="17.399999999999999" x14ac:dyDescent="0.3">
      <c r="A581" s="4"/>
      <c r="B581" s="4"/>
      <c r="C581" s="4"/>
      <c r="D581" s="4"/>
      <c r="E581" s="4"/>
      <c r="F581" s="4"/>
    </row>
    <row r="582" spans="1:6" ht="17.399999999999999" x14ac:dyDescent="0.3">
      <c r="A582" s="4"/>
      <c r="B582" s="4"/>
      <c r="C582" s="4"/>
      <c r="D582" s="4"/>
      <c r="E582" s="4"/>
      <c r="F582" s="4"/>
    </row>
    <row r="583" spans="1:6" ht="17.399999999999999" x14ac:dyDescent="0.3">
      <c r="A583" s="4"/>
      <c r="B583" s="4"/>
      <c r="C583" s="4"/>
      <c r="D583" s="4"/>
      <c r="E583" s="4"/>
      <c r="F583" s="4"/>
    </row>
    <row r="584" spans="1:6" ht="17.399999999999999" x14ac:dyDescent="0.3">
      <c r="A584" s="4"/>
      <c r="B584" s="4"/>
      <c r="C584" s="4"/>
      <c r="D584" s="4"/>
      <c r="E584" s="4"/>
      <c r="F584" s="4"/>
    </row>
    <row r="585" spans="1:6" ht="17.399999999999999" x14ac:dyDescent="0.3">
      <c r="A585" s="4"/>
      <c r="B585" s="4"/>
      <c r="C585" s="4"/>
      <c r="D585" s="4"/>
      <c r="E585" s="4"/>
      <c r="F585" s="4"/>
    </row>
    <row r="586" spans="1:6" ht="17.399999999999999" x14ac:dyDescent="0.3">
      <c r="A586" s="4"/>
      <c r="B586" s="4"/>
      <c r="C586" s="4"/>
      <c r="D586" s="4"/>
      <c r="E586" s="4"/>
      <c r="F586" s="4"/>
    </row>
    <row r="587" spans="1:6" ht="17.399999999999999" x14ac:dyDescent="0.3">
      <c r="A587" s="4"/>
      <c r="B587" s="4"/>
      <c r="C587" s="4"/>
      <c r="D587" s="4"/>
      <c r="E587" s="4"/>
      <c r="F587" s="4"/>
    </row>
    <row r="588" spans="1:6" ht="17.399999999999999" x14ac:dyDescent="0.3">
      <c r="A588" s="4"/>
      <c r="B588" s="4"/>
      <c r="C588" s="4"/>
      <c r="D588" s="4"/>
      <c r="E588" s="4"/>
      <c r="F588" s="4"/>
    </row>
    <row r="589" spans="1:6" ht="17.399999999999999" x14ac:dyDescent="0.3">
      <c r="A589" s="4"/>
      <c r="B589" s="4"/>
      <c r="C589" s="4"/>
      <c r="D589" s="4"/>
      <c r="E589" s="4"/>
      <c r="F589" s="4"/>
    </row>
    <row r="590" spans="1:6" ht="17.399999999999999" x14ac:dyDescent="0.3">
      <c r="A590" s="4"/>
      <c r="B590" s="4"/>
      <c r="C590" s="4"/>
      <c r="D590" s="4"/>
      <c r="E590" s="4"/>
      <c r="F590" s="4"/>
    </row>
    <row r="591" spans="1:6" ht="17.399999999999999" x14ac:dyDescent="0.3">
      <c r="A591" s="4"/>
      <c r="B591" s="4"/>
      <c r="C591" s="4"/>
      <c r="D591" s="4"/>
      <c r="E591" s="4"/>
      <c r="F591" s="4"/>
    </row>
    <row r="592" spans="1:6" ht="17.399999999999999" x14ac:dyDescent="0.3">
      <c r="A592" s="4"/>
      <c r="B592" s="4"/>
      <c r="C592" s="4"/>
      <c r="D592" s="4"/>
      <c r="E592" s="4"/>
      <c r="F592" s="4"/>
    </row>
    <row r="593" spans="1:6" ht="17.399999999999999" x14ac:dyDescent="0.3">
      <c r="A593" s="4"/>
      <c r="B593" s="4"/>
      <c r="C593" s="4"/>
      <c r="D593" s="4"/>
      <c r="E593" s="4"/>
      <c r="F593" s="4"/>
    </row>
    <row r="594" spans="1:6" ht="17.399999999999999" x14ac:dyDescent="0.3">
      <c r="A594" s="4"/>
      <c r="B594" s="4"/>
      <c r="C594" s="4"/>
      <c r="D594" s="4"/>
      <c r="E594" s="4"/>
      <c r="F594" s="4"/>
    </row>
    <row r="595" spans="1:6" ht="17.399999999999999" x14ac:dyDescent="0.3">
      <c r="A595" s="4"/>
      <c r="B595" s="4"/>
      <c r="C595" s="4"/>
      <c r="D595" s="4"/>
      <c r="E595" s="4"/>
      <c r="F595" s="4"/>
    </row>
    <row r="596" spans="1:6" ht="17.399999999999999" x14ac:dyDescent="0.3">
      <c r="A596" s="4"/>
      <c r="B596" s="4"/>
      <c r="C596" s="4"/>
      <c r="D596" s="4"/>
      <c r="E596" s="4"/>
      <c r="F596" s="4"/>
    </row>
    <row r="597" spans="1:6" ht="17.399999999999999" x14ac:dyDescent="0.3">
      <c r="A597" s="4"/>
      <c r="B597" s="4"/>
      <c r="C597" s="4"/>
      <c r="D597" s="4"/>
      <c r="E597" s="4"/>
      <c r="F597" s="4"/>
    </row>
    <row r="598" spans="1:6" ht="17.399999999999999" x14ac:dyDescent="0.3">
      <c r="A598" s="4"/>
      <c r="B598" s="4"/>
      <c r="C598" s="4"/>
      <c r="D598" s="4"/>
      <c r="E598" s="4"/>
      <c r="F598" s="4"/>
    </row>
    <row r="599" spans="1:6" ht="17.399999999999999" x14ac:dyDescent="0.3">
      <c r="A599" s="4"/>
      <c r="B599" s="4"/>
      <c r="C599" s="4"/>
      <c r="D599" s="4"/>
      <c r="E599" s="4"/>
      <c r="F599" s="4"/>
    </row>
    <row r="600" spans="1:6" ht="17.399999999999999" x14ac:dyDescent="0.3">
      <c r="A600" s="4"/>
      <c r="B600" s="4"/>
      <c r="C600" s="4"/>
      <c r="D600" s="4"/>
      <c r="E600" s="4"/>
      <c r="F600" s="4"/>
    </row>
    <row r="601" spans="1:6" ht="17.399999999999999" x14ac:dyDescent="0.3">
      <c r="A601" s="4"/>
      <c r="B601" s="4"/>
      <c r="C601" s="4"/>
      <c r="D601" s="4"/>
      <c r="E601" s="4"/>
      <c r="F601" s="4"/>
    </row>
    <row r="602" spans="1:6" ht="17.399999999999999" x14ac:dyDescent="0.3">
      <c r="A602" s="4"/>
      <c r="B602" s="4"/>
      <c r="C602" s="4"/>
      <c r="D602" s="4"/>
      <c r="E602" s="4"/>
      <c r="F602" s="4"/>
    </row>
    <row r="603" spans="1:6" ht="17.399999999999999" x14ac:dyDescent="0.3">
      <c r="A603" s="4"/>
      <c r="B603" s="4"/>
      <c r="C603" s="4"/>
      <c r="D603" s="4"/>
      <c r="E603" s="4"/>
      <c r="F603" s="4"/>
    </row>
    <row r="604" spans="1:6" ht="17.399999999999999" x14ac:dyDescent="0.3">
      <c r="A604" s="4"/>
      <c r="B604" s="4"/>
      <c r="C604" s="4"/>
      <c r="D604" s="4"/>
      <c r="E604" s="4"/>
      <c r="F604" s="4"/>
    </row>
    <row r="605" spans="1:6" ht="17.399999999999999" x14ac:dyDescent="0.3">
      <c r="A605" s="4"/>
      <c r="B605" s="4"/>
      <c r="C605" s="4"/>
      <c r="D605" s="4"/>
      <c r="E605" s="4"/>
      <c r="F605" s="4"/>
    </row>
    <row r="606" spans="1:6" ht="17.399999999999999" x14ac:dyDescent="0.3">
      <c r="A606" s="4"/>
      <c r="B606" s="4"/>
      <c r="C606" s="4"/>
      <c r="D606" s="4"/>
      <c r="E606" s="4"/>
      <c r="F606" s="4"/>
    </row>
    <row r="607" spans="1:6" ht="17.399999999999999" x14ac:dyDescent="0.3">
      <c r="A607" s="4"/>
      <c r="B607" s="4"/>
      <c r="C607" s="4"/>
      <c r="D607" s="4"/>
      <c r="E607" s="4"/>
      <c r="F607" s="4"/>
    </row>
    <row r="608" spans="1:6" ht="17.399999999999999" x14ac:dyDescent="0.3">
      <c r="A608" s="4"/>
      <c r="B608" s="4"/>
      <c r="C608" s="4"/>
      <c r="D608" s="4"/>
      <c r="E608" s="4"/>
      <c r="F608" s="4"/>
    </row>
    <row r="609" spans="1:6" ht="17.399999999999999" x14ac:dyDescent="0.3">
      <c r="A609" s="4"/>
      <c r="B609" s="4"/>
      <c r="C609" s="4"/>
      <c r="D609" s="4"/>
      <c r="E609" s="4"/>
      <c r="F609" s="4"/>
    </row>
    <row r="610" spans="1:6" ht="17.399999999999999" x14ac:dyDescent="0.3">
      <c r="A610" s="4"/>
      <c r="B610" s="4"/>
      <c r="C610" s="4"/>
      <c r="D610" s="4"/>
      <c r="E610" s="4"/>
      <c r="F610" s="4"/>
    </row>
    <row r="611" spans="1:6" ht="17.399999999999999" x14ac:dyDescent="0.3">
      <c r="A611" s="4"/>
      <c r="B611" s="4"/>
      <c r="C611" s="4"/>
      <c r="D611" s="4"/>
      <c r="E611" s="4"/>
      <c r="F611" s="4"/>
    </row>
    <row r="612" spans="1:6" ht="17.399999999999999" x14ac:dyDescent="0.3">
      <c r="A612" s="4"/>
      <c r="B612" s="4"/>
      <c r="C612" s="4"/>
      <c r="D612" s="4"/>
      <c r="E612" s="4"/>
      <c r="F612" s="4"/>
    </row>
    <row r="613" spans="1:6" ht="17.399999999999999" x14ac:dyDescent="0.3">
      <c r="A613" s="4"/>
      <c r="B613" s="4"/>
      <c r="C613" s="4"/>
      <c r="D613" s="4"/>
      <c r="E613" s="4"/>
      <c r="F613" s="4"/>
    </row>
    <row r="614" spans="1:6" ht="17.399999999999999" x14ac:dyDescent="0.3">
      <c r="A614" s="4"/>
      <c r="B614" s="4"/>
      <c r="C614" s="4"/>
      <c r="D614" s="4"/>
      <c r="E614" s="4"/>
      <c r="F614" s="4"/>
    </row>
    <row r="615" spans="1:6" ht="17.399999999999999" x14ac:dyDescent="0.3">
      <c r="A615" s="4"/>
      <c r="B615" s="4"/>
      <c r="C615" s="4"/>
      <c r="D615" s="4"/>
      <c r="E615" s="4"/>
      <c r="F615" s="4"/>
    </row>
    <row r="616" spans="1:6" ht="17.399999999999999" x14ac:dyDescent="0.3">
      <c r="A616" s="4"/>
      <c r="B616" s="4"/>
      <c r="C616" s="4"/>
      <c r="D616" s="4"/>
      <c r="E616" s="4"/>
      <c r="F616" s="4"/>
    </row>
    <row r="617" spans="1:6" ht="17.399999999999999" x14ac:dyDescent="0.3">
      <c r="A617" s="4"/>
      <c r="B617" s="4"/>
      <c r="C617" s="4"/>
      <c r="D617" s="4"/>
      <c r="E617" s="4"/>
      <c r="F617" s="4"/>
    </row>
    <row r="618" spans="1:6" ht="17.399999999999999" x14ac:dyDescent="0.3">
      <c r="A618" s="4"/>
      <c r="B618" s="4"/>
      <c r="C618" s="4"/>
      <c r="D618" s="4"/>
      <c r="E618" s="4"/>
      <c r="F618" s="4"/>
    </row>
    <row r="619" spans="1:6" ht="17.399999999999999" x14ac:dyDescent="0.3">
      <c r="A619" s="4"/>
      <c r="B619" s="4"/>
      <c r="C619" s="4"/>
      <c r="D619" s="4"/>
      <c r="E619" s="4"/>
      <c r="F619" s="4"/>
    </row>
    <row r="620" spans="1:6" ht="17.399999999999999" x14ac:dyDescent="0.3">
      <c r="A620" s="4"/>
      <c r="B620" s="4"/>
      <c r="C620" s="4"/>
      <c r="D620" s="4"/>
      <c r="E620" s="4"/>
      <c r="F620" s="4"/>
    </row>
    <row r="621" spans="1:6" ht="17.399999999999999" x14ac:dyDescent="0.3">
      <c r="A621" s="4"/>
      <c r="B621" s="4"/>
      <c r="C621" s="4"/>
      <c r="D621" s="4"/>
      <c r="E621" s="4"/>
      <c r="F621" s="4"/>
    </row>
    <row r="622" spans="1:6" ht="17.399999999999999" x14ac:dyDescent="0.3">
      <c r="A622" s="4"/>
      <c r="B622" s="4"/>
      <c r="C622" s="4"/>
      <c r="D622" s="4"/>
      <c r="E622" s="4"/>
      <c r="F622" s="4"/>
    </row>
    <row r="623" spans="1:6" ht="17.399999999999999" x14ac:dyDescent="0.3">
      <c r="A623" s="4"/>
      <c r="B623" s="4"/>
      <c r="C623" s="4"/>
      <c r="D623" s="4"/>
      <c r="E623" s="4"/>
      <c r="F623" s="4"/>
    </row>
    <row r="624" spans="1:6" ht="17.399999999999999" x14ac:dyDescent="0.3">
      <c r="A624" s="4"/>
      <c r="B624" s="4"/>
      <c r="C624" s="4"/>
      <c r="D624" s="4"/>
      <c r="E624" s="4"/>
      <c r="F624" s="4"/>
    </row>
    <row r="625" spans="1:6" ht="17.399999999999999" x14ac:dyDescent="0.3">
      <c r="A625" s="4"/>
      <c r="B625" s="4"/>
      <c r="C625" s="4"/>
      <c r="D625" s="4"/>
      <c r="E625" s="4"/>
      <c r="F625" s="4"/>
    </row>
    <row r="626" spans="1:6" ht="17.399999999999999" x14ac:dyDescent="0.3">
      <c r="A626" s="4"/>
      <c r="B626" s="4"/>
      <c r="C626" s="4"/>
      <c r="D626" s="4"/>
      <c r="E626" s="4"/>
      <c r="F626" s="4"/>
    </row>
    <row r="627" spans="1:6" ht="17.399999999999999" x14ac:dyDescent="0.3">
      <c r="A627" s="4"/>
      <c r="B627" s="4"/>
      <c r="C627" s="4"/>
      <c r="D627" s="4"/>
      <c r="E627" s="4"/>
      <c r="F627" s="4"/>
    </row>
    <row r="628" spans="1:6" ht="17.399999999999999" x14ac:dyDescent="0.3">
      <c r="A628" s="4"/>
      <c r="B628" s="4"/>
      <c r="C628" s="4"/>
      <c r="D628" s="4"/>
      <c r="E628" s="4"/>
      <c r="F628" s="4"/>
    </row>
    <row r="629" spans="1:6" ht="17.399999999999999" x14ac:dyDescent="0.3">
      <c r="A629" s="4"/>
      <c r="B629" s="4"/>
      <c r="C629" s="4"/>
      <c r="D629" s="4"/>
      <c r="E629" s="4"/>
      <c r="F629" s="4"/>
    </row>
    <row r="630" spans="1:6" ht="17.399999999999999" x14ac:dyDescent="0.3">
      <c r="A630" s="4"/>
      <c r="B630" s="4"/>
      <c r="C630" s="4"/>
      <c r="D630" s="4"/>
      <c r="E630" s="4"/>
      <c r="F630" s="4"/>
    </row>
    <row r="631" spans="1:6" ht="17.399999999999999" x14ac:dyDescent="0.3">
      <c r="A631" s="4"/>
      <c r="B631" s="4"/>
      <c r="C631" s="4"/>
      <c r="D631" s="4"/>
      <c r="E631" s="4"/>
      <c r="F631" s="4"/>
    </row>
    <row r="632" spans="1:6" ht="17.399999999999999" x14ac:dyDescent="0.3">
      <c r="A632" s="4"/>
      <c r="B632" s="4"/>
      <c r="C632" s="4"/>
      <c r="D632" s="4"/>
      <c r="E632" s="4"/>
      <c r="F632" s="4"/>
    </row>
    <row r="633" spans="1:6" ht="17.399999999999999" x14ac:dyDescent="0.3">
      <c r="A633" s="4"/>
      <c r="B633" s="4"/>
      <c r="C633" s="4"/>
      <c r="D633" s="4"/>
      <c r="E633" s="4"/>
      <c r="F633" s="4"/>
    </row>
    <row r="634" spans="1:6" ht="17.399999999999999" x14ac:dyDescent="0.3">
      <c r="A634" s="4"/>
      <c r="B634" s="4"/>
      <c r="C634" s="4"/>
      <c r="D634" s="4"/>
      <c r="E634" s="4"/>
      <c r="F634" s="4"/>
    </row>
    <row r="635" spans="1:6" ht="17.399999999999999" x14ac:dyDescent="0.3">
      <c r="A635" s="4"/>
      <c r="B635" s="4"/>
      <c r="C635" s="4"/>
      <c r="D635" s="4"/>
      <c r="E635" s="4"/>
      <c r="F635" s="4"/>
    </row>
    <row r="636" spans="1:6" ht="17.399999999999999" x14ac:dyDescent="0.3">
      <c r="A636" s="4"/>
      <c r="B636" s="4"/>
      <c r="C636" s="4"/>
      <c r="D636" s="4"/>
      <c r="E636" s="4"/>
      <c r="F636" s="4"/>
    </row>
    <row r="637" spans="1:6" ht="17.399999999999999" x14ac:dyDescent="0.3">
      <c r="A637" s="4"/>
      <c r="B637" s="4"/>
      <c r="C637" s="4"/>
      <c r="D637" s="4"/>
      <c r="E637" s="4"/>
      <c r="F637" s="4"/>
    </row>
    <row r="638" spans="1:6" ht="17.399999999999999" x14ac:dyDescent="0.3">
      <c r="A638" s="4"/>
      <c r="B638" s="4"/>
      <c r="C638" s="4"/>
      <c r="D638" s="4"/>
      <c r="E638" s="4"/>
      <c r="F638" s="4"/>
    </row>
    <row r="639" spans="1:6" ht="17.399999999999999" x14ac:dyDescent="0.3">
      <c r="A639" s="4"/>
      <c r="B639" s="4"/>
      <c r="C639" s="4"/>
      <c r="D639" s="4"/>
      <c r="E639" s="4"/>
      <c r="F639" s="4"/>
    </row>
    <row r="640" spans="1:6" ht="17.399999999999999" x14ac:dyDescent="0.3">
      <c r="A640" s="4"/>
      <c r="B640" s="4"/>
      <c r="C640" s="4"/>
      <c r="D640" s="4"/>
      <c r="E640" s="4"/>
      <c r="F640" s="4"/>
    </row>
    <row r="641" spans="1:6" ht="17.399999999999999" x14ac:dyDescent="0.3">
      <c r="A641" s="4"/>
      <c r="B641" s="4"/>
      <c r="C641" s="4"/>
      <c r="D641" s="4"/>
      <c r="E641" s="4"/>
      <c r="F641" s="4"/>
    </row>
    <row r="642" spans="1:6" ht="17.399999999999999" x14ac:dyDescent="0.3">
      <c r="A642" s="4"/>
      <c r="B642" s="4"/>
      <c r="C642" s="4"/>
      <c r="D642" s="4"/>
      <c r="E642" s="4"/>
      <c r="F642" s="4"/>
    </row>
    <row r="643" spans="1:6" ht="17.399999999999999" x14ac:dyDescent="0.3">
      <c r="A643" s="4"/>
      <c r="B643" s="4"/>
      <c r="C643" s="4"/>
      <c r="D643" s="4"/>
      <c r="E643" s="4"/>
      <c r="F643" s="4"/>
    </row>
    <row r="644" spans="1:6" ht="17.399999999999999" x14ac:dyDescent="0.3">
      <c r="A644" s="4"/>
      <c r="B644" s="4"/>
      <c r="C644" s="4"/>
      <c r="D644" s="4"/>
      <c r="E644" s="4"/>
      <c r="F644" s="4"/>
    </row>
    <row r="645" spans="1:6" ht="17.399999999999999" x14ac:dyDescent="0.3">
      <c r="A645" s="4"/>
      <c r="B645" s="4"/>
      <c r="C645" s="4"/>
      <c r="D645" s="4"/>
      <c r="E645" s="4"/>
      <c r="F645" s="4"/>
    </row>
    <row r="646" spans="1:6" ht="17.399999999999999" x14ac:dyDescent="0.3">
      <c r="A646" s="4"/>
      <c r="B646" s="4"/>
      <c r="C646" s="4"/>
      <c r="D646" s="4"/>
      <c r="E646" s="4"/>
      <c r="F646" s="4"/>
    </row>
    <row r="647" spans="1:6" ht="17.399999999999999" x14ac:dyDescent="0.3">
      <c r="A647" s="4"/>
      <c r="B647" s="4"/>
      <c r="C647" s="4"/>
      <c r="D647" s="4"/>
      <c r="E647" s="4"/>
      <c r="F647" s="4"/>
    </row>
    <row r="648" spans="1:6" ht="17.399999999999999" x14ac:dyDescent="0.3">
      <c r="A648" s="4"/>
      <c r="B648" s="4"/>
      <c r="C648" s="4"/>
      <c r="D648" s="4"/>
      <c r="E648" s="4"/>
      <c r="F648" s="4"/>
    </row>
    <row r="649" spans="1:6" ht="17.399999999999999" x14ac:dyDescent="0.3">
      <c r="A649" s="4"/>
      <c r="B649" s="4"/>
      <c r="C649" s="4"/>
      <c r="D649" s="4"/>
      <c r="E649" s="4"/>
      <c r="F649" s="4"/>
    </row>
    <row r="650" spans="1:6" ht="17.399999999999999" x14ac:dyDescent="0.3">
      <c r="A650" s="4"/>
      <c r="B650" s="4"/>
      <c r="C650" s="4"/>
      <c r="D650" s="4"/>
      <c r="E650" s="4"/>
      <c r="F650" s="4"/>
    </row>
    <row r="651" spans="1:6" ht="17.399999999999999" x14ac:dyDescent="0.3">
      <c r="A651" s="4"/>
      <c r="B651" s="4"/>
      <c r="C651" s="4"/>
      <c r="D651" s="4"/>
      <c r="E651" s="4"/>
      <c r="F651" s="4"/>
    </row>
    <row r="652" spans="1:6" ht="17.399999999999999" x14ac:dyDescent="0.3">
      <c r="A652" s="4"/>
      <c r="B652" s="4"/>
      <c r="C652" s="4"/>
      <c r="D652" s="4"/>
      <c r="E652" s="4"/>
      <c r="F652" s="4"/>
    </row>
    <row r="653" spans="1:6" ht="17.399999999999999" x14ac:dyDescent="0.3">
      <c r="A653" s="4"/>
      <c r="B653" s="4"/>
      <c r="C653" s="4"/>
      <c r="D653" s="4"/>
      <c r="E653" s="4"/>
      <c r="F653" s="4"/>
    </row>
    <row r="654" spans="1:6" ht="17.399999999999999" x14ac:dyDescent="0.3">
      <c r="A654" s="4"/>
      <c r="B654" s="4"/>
      <c r="C654" s="4"/>
      <c r="D654" s="4"/>
      <c r="E654" s="4"/>
      <c r="F654" s="4"/>
    </row>
    <row r="655" spans="1:6" ht="17.399999999999999" x14ac:dyDescent="0.3">
      <c r="A655" s="4"/>
      <c r="B655" s="4"/>
      <c r="C655" s="4"/>
      <c r="D655" s="4"/>
      <c r="E655" s="4"/>
      <c r="F655" s="4"/>
    </row>
    <row r="656" spans="1:6" ht="17.399999999999999" x14ac:dyDescent="0.3">
      <c r="A656" s="4"/>
      <c r="B656" s="4"/>
      <c r="C656" s="4"/>
      <c r="D656" s="4"/>
      <c r="E656" s="4"/>
      <c r="F656" s="4"/>
    </row>
    <row r="657" spans="1:6" ht="17.399999999999999" x14ac:dyDescent="0.3">
      <c r="A657" s="4"/>
      <c r="B657" s="4"/>
      <c r="C657" s="4"/>
      <c r="D657" s="4"/>
      <c r="E657" s="4"/>
      <c r="F657" s="4"/>
    </row>
    <row r="658" spans="1:6" ht="17.399999999999999" x14ac:dyDescent="0.3">
      <c r="A658" s="4"/>
      <c r="B658" s="4"/>
      <c r="C658" s="4"/>
      <c r="D658" s="4"/>
      <c r="E658" s="4"/>
      <c r="F658" s="4"/>
    </row>
    <row r="659" spans="1:6" ht="17.399999999999999" x14ac:dyDescent="0.3">
      <c r="A659" s="4"/>
      <c r="B659" s="4"/>
      <c r="C659" s="4"/>
      <c r="D659" s="4"/>
      <c r="E659" s="4"/>
      <c r="F659" s="4"/>
    </row>
    <row r="660" spans="1:6" ht="17.399999999999999" x14ac:dyDescent="0.3">
      <c r="A660" s="4"/>
      <c r="B660" s="4"/>
      <c r="C660" s="4"/>
      <c r="D660" s="4"/>
      <c r="E660" s="4"/>
      <c r="F660" s="4"/>
    </row>
    <row r="661" spans="1:6" ht="17.399999999999999" x14ac:dyDescent="0.3">
      <c r="A661" s="4"/>
      <c r="B661" s="4"/>
      <c r="C661" s="4"/>
      <c r="D661" s="4"/>
      <c r="E661" s="4"/>
      <c r="F661" s="4"/>
    </row>
    <row r="662" spans="1:6" ht="17.399999999999999" x14ac:dyDescent="0.3">
      <c r="A662" s="4"/>
      <c r="B662" s="4"/>
      <c r="C662" s="4"/>
      <c r="D662" s="4"/>
      <c r="E662" s="4"/>
      <c r="F662" s="4"/>
    </row>
    <row r="663" spans="1:6" ht="17.399999999999999" x14ac:dyDescent="0.3">
      <c r="A663" s="4"/>
      <c r="B663" s="4"/>
      <c r="C663" s="4"/>
      <c r="D663" s="4"/>
      <c r="E663" s="4"/>
      <c r="F663" s="4"/>
    </row>
    <row r="664" spans="1:6" ht="17.399999999999999" x14ac:dyDescent="0.3">
      <c r="A664" s="4"/>
      <c r="B664" s="4"/>
      <c r="C664" s="4"/>
      <c r="D664" s="4"/>
      <c r="E664" s="4"/>
      <c r="F664" s="4"/>
    </row>
    <row r="665" spans="1:6" ht="17.399999999999999" x14ac:dyDescent="0.3">
      <c r="A665" s="4"/>
      <c r="B665" s="4"/>
      <c r="C665" s="4"/>
      <c r="D665" s="4"/>
      <c r="E665" s="4"/>
      <c r="F665" s="4"/>
    </row>
    <row r="666" spans="1:6" ht="17.399999999999999" x14ac:dyDescent="0.3">
      <c r="A666" s="4"/>
      <c r="B666" s="4"/>
      <c r="C666" s="4"/>
      <c r="D666" s="4"/>
      <c r="E666" s="4"/>
      <c r="F666" s="4"/>
    </row>
    <row r="667" spans="1:6" ht="17.399999999999999" x14ac:dyDescent="0.3">
      <c r="A667" s="4"/>
      <c r="B667" s="4"/>
      <c r="C667" s="4"/>
      <c r="D667" s="4"/>
      <c r="E667" s="4"/>
      <c r="F667" s="4"/>
    </row>
    <row r="668" spans="1:6" ht="17.399999999999999" x14ac:dyDescent="0.3">
      <c r="A668" s="4"/>
      <c r="B668" s="4"/>
      <c r="C668" s="4"/>
      <c r="D668" s="4"/>
      <c r="E668" s="4"/>
      <c r="F668" s="4"/>
    </row>
    <row r="669" spans="1:6" ht="17.399999999999999" x14ac:dyDescent="0.3">
      <c r="A669" s="4"/>
      <c r="B669" s="4"/>
      <c r="C669" s="4"/>
      <c r="D669" s="4"/>
      <c r="E669" s="4"/>
      <c r="F669" s="4"/>
    </row>
    <row r="670" spans="1:6" ht="17.399999999999999" x14ac:dyDescent="0.3">
      <c r="A670" s="4"/>
      <c r="B670" s="4"/>
      <c r="C670" s="4"/>
      <c r="D670" s="4"/>
      <c r="E670" s="4"/>
      <c r="F670" s="4"/>
    </row>
    <row r="671" spans="1:6" ht="17.399999999999999" x14ac:dyDescent="0.3">
      <c r="A671" s="4"/>
      <c r="B671" s="4"/>
      <c r="C671" s="4"/>
      <c r="D671" s="4"/>
      <c r="E671" s="4"/>
      <c r="F671" s="4"/>
    </row>
    <row r="672" spans="1:6" ht="17.399999999999999" x14ac:dyDescent="0.3">
      <c r="A672" s="4"/>
      <c r="B672" s="4"/>
      <c r="C672" s="4"/>
      <c r="D672" s="4"/>
      <c r="E672" s="4"/>
      <c r="F672" s="4"/>
    </row>
    <row r="673" spans="1:6" ht="17.399999999999999" x14ac:dyDescent="0.3">
      <c r="A673" s="4"/>
      <c r="B673" s="4"/>
      <c r="C673" s="4"/>
      <c r="D673" s="4"/>
      <c r="E673" s="4"/>
      <c r="F673" s="4"/>
    </row>
    <row r="674" spans="1:6" ht="17.399999999999999" x14ac:dyDescent="0.3">
      <c r="A674" s="4"/>
      <c r="B674" s="4"/>
      <c r="C674" s="4"/>
      <c r="D674" s="4"/>
      <c r="E674" s="4"/>
      <c r="F674" s="4"/>
    </row>
    <row r="675" spans="1:6" ht="17.399999999999999" x14ac:dyDescent="0.3">
      <c r="A675" s="4"/>
      <c r="B675" s="4"/>
      <c r="C675" s="4"/>
      <c r="D675" s="4"/>
      <c r="E675" s="4"/>
      <c r="F675" s="4"/>
    </row>
    <row r="676" spans="1:6" ht="17.399999999999999" x14ac:dyDescent="0.3">
      <c r="A676" s="4"/>
      <c r="B676" s="4"/>
      <c r="C676" s="4"/>
      <c r="D676" s="4"/>
      <c r="E676" s="4"/>
      <c r="F676" s="4"/>
    </row>
    <row r="677" spans="1:6" ht="17.399999999999999" x14ac:dyDescent="0.3">
      <c r="A677" s="4"/>
      <c r="B677" s="4"/>
      <c r="C677" s="4"/>
      <c r="D677" s="4"/>
      <c r="E677" s="4"/>
      <c r="F677" s="4"/>
    </row>
    <row r="678" spans="1:6" ht="17.399999999999999" x14ac:dyDescent="0.3">
      <c r="A678" s="4"/>
      <c r="B678" s="4"/>
      <c r="C678" s="4"/>
      <c r="D678" s="4"/>
      <c r="E678" s="4"/>
      <c r="F678" s="4"/>
    </row>
    <row r="679" spans="1:6" ht="17.399999999999999" x14ac:dyDescent="0.3">
      <c r="A679" s="4"/>
      <c r="B679" s="4"/>
      <c r="C679" s="4"/>
      <c r="D679" s="4"/>
      <c r="E679" s="4"/>
      <c r="F679" s="4"/>
    </row>
    <row r="680" spans="1:6" ht="17.399999999999999" x14ac:dyDescent="0.3">
      <c r="A680" s="4"/>
      <c r="B680" s="4"/>
      <c r="C680" s="4"/>
      <c r="D680" s="4"/>
      <c r="E680" s="4"/>
      <c r="F680" s="4"/>
    </row>
    <row r="681" spans="1:6" ht="17.399999999999999" x14ac:dyDescent="0.3">
      <c r="A681" s="4"/>
      <c r="B681" s="4"/>
      <c r="C681" s="4"/>
      <c r="D681" s="4"/>
      <c r="E681" s="4"/>
      <c r="F681" s="4"/>
    </row>
    <row r="682" spans="1:6" ht="17.399999999999999" x14ac:dyDescent="0.3">
      <c r="A682" s="4"/>
      <c r="B682" s="4"/>
      <c r="C682" s="4"/>
      <c r="D682" s="4"/>
      <c r="E682" s="4"/>
      <c r="F682" s="4"/>
    </row>
    <row r="683" spans="1:6" ht="17.399999999999999" x14ac:dyDescent="0.3">
      <c r="A683" s="4"/>
      <c r="B683" s="4"/>
      <c r="C683" s="4"/>
      <c r="D683" s="4"/>
      <c r="E683" s="4"/>
      <c r="F683" s="4"/>
    </row>
    <row r="684" spans="1:6" ht="17.399999999999999" x14ac:dyDescent="0.3">
      <c r="A684" s="4"/>
      <c r="B684" s="4"/>
      <c r="C684" s="4"/>
      <c r="D684" s="4"/>
      <c r="E684" s="4"/>
      <c r="F684" s="4"/>
    </row>
    <row r="685" spans="1:6" ht="17.399999999999999" x14ac:dyDescent="0.3">
      <c r="A685" s="4"/>
      <c r="B685" s="4"/>
      <c r="C685" s="4"/>
      <c r="D685" s="4"/>
      <c r="E685" s="4"/>
      <c r="F685" s="4"/>
    </row>
    <row r="686" spans="1:6" ht="17.399999999999999" x14ac:dyDescent="0.3">
      <c r="A686" s="4"/>
      <c r="B686" s="4"/>
      <c r="C686" s="4"/>
      <c r="D686" s="4"/>
      <c r="E686" s="4"/>
      <c r="F686" s="4"/>
    </row>
    <row r="687" spans="1:6" ht="17.399999999999999" x14ac:dyDescent="0.3">
      <c r="A687" s="4"/>
      <c r="B687" s="4"/>
      <c r="C687" s="4"/>
      <c r="D687" s="4"/>
      <c r="E687" s="4"/>
      <c r="F687" s="4"/>
    </row>
    <row r="688" spans="1:6" ht="17.399999999999999" x14ac:dyDescent="0.3">
      <c r="A688" s="4"/>
      <c r="B688" s="4"/>
      <c r="C688" s="4"/>
      <c r="D688" s="4"/>
      <c r="E688" s="4"/>
      <c r="F688" s="4"/>
    </row>
    <row r="689" spans="1:6" ht="17.399999999999999" x14ac:dyDescent="0.3">
      <c r="A689" s="4"/>
      <c r="B689" s="4"/>
      <c r="C689" s="4"/>
      <c r="D689" s="4"/>
      <c r="E689" s="4"/>
      <c r="F689" s="4"/>
    </row>
    <row r="690" spans="1:6" ht="17.399999999999999" x14ac:dyDescent="0.3">
      <c r="A690" s="4"/>
      <c r="B690" s="4"/>
      <c r="C690" s="4"/>
      <c r="D690" s="4"/>
      <c r="E690" s="4"/>
      <c r="F690" s="4"/>
    </row>
    <row r="691" spans="1:6" ht="17.399999999999999" x14ac:dyDescent="0.3">
      <c r="A691" s="4"/>
      <c r="B691" s="4"/>
      <c r="C691" s="4"/>
      <c r="D691" s="4"/>
      <c r="E691" s="4"/>
      <c r="F691" s="4"/>
    </row>
    <row r="692" spans="1:6" ht="17.399999999999999" x14ac:dyDescent="0.3">
      <c r="A692" s="4"/>
      <c r="B692" s="4"/>
      <c r="C692" s="4"/>
      <c r="D692" s="4"/>
      <c r="E692" s="4"/>
      <c r="F692" s="4"/>
    </row>
    <row r="693" spans="1:6" ht="17.399999999999999" x14ac:dyDescent="0.3">
      <c r="A693" s="4"/>
      <c r="B693" s="4"/>
      <c r="C693" s="4"/>
      <c r="D693" s="4"/>
      <c r="E693" s="4"/>
      <c r="F693" s="4"/>
    </row>
    <row r="694" spans="1:6" ht="17.399999999999999" x14ac:dyDescent="0.3">
      <c r="A694" s="4"/>
      <c r="B694" s="4"/>
      <c r="C694" s="4"/>
      <c r="D694" s="4"/>
      <c r="E694" s="4"/>
      <c r="F694" s="4"/>
    </row>
    <row r="695" spans="1:6" ht="17.399999999999999" x14ac:dyDescent="0.3">
      <c r="A695" s="4"/>
      <c r="B695" s="4"/>
      <c r="C695" s="4"/>
      <c r="D695" s="4"/>
      <c r="E695" s="4"/>
      <c r="F695" s="4"/>
    </row>
    <row r="696" spans="1:6" ht="17.399999999999999" x14ac:dyDescent="0.3">
      <c r="A696" s="4"/>
      <c r="B696" s="4"/>
      <c r="C696" s="4"/>
      <c r="D696" s="4"/>
      <c r="E696" s="4"/>
      <c r="F696" s="4"/>
    </row>
    <row r="697" spans="1:6" ht="17.399999999999999" x14ac:dyDescent="0.3">
      <c r="A697" s="4"/>
      <c r="B697" s="4"/>
      <c r="C697" s="4"/>
      <c r="D697" s="4"/>
      <c r="E697" s="4"/>
      <c r="F697" s="4"/>
    </row>
    <row r="698" spans="1:6" ht="17.399999999999999" x14ac:dyDescent="0.3">
      <c r="A698" s="4"/>
      <c r="B698" s="4"/>
      <c r="C698" s="4"/>
      <c r="D698" s="4"/>
      <c r="E698" s="4"/>
      <c r="F698" s="4"/>
    </row>
    <row r="699" spans="1:6" ht="17.399999999999999" x14ac:dyDescent="0.3">
      <c r="A699" s="4"/>
      <c r="B699" s="4"/>
      <c r="C699" s="4"/>
      <c r="D699" s="4"/>
      <c r="E699" s="4"/>
      <c r="F699" s="4"/>
    </row>
    <row r="700" spans="1:6" ht="17.399999999999999" x14ac:dyDescent="0.3">
      <c r="A700" s="4"/>
      <c r="B700" s="4"/>
      <c r="C700" s="4"/>
      <c r="D700" s="4"/>
      <c r="E700" s="4"/>
      <c r="F700" s="4"/>
    </row>
    <row r="701" spans="1:6" ht="17.399999999999999" x14ac:dyDescent="0.3">
      <c r="A701" s="4"/>
      <c r="B701" s="4"/>
      <c r="C701" s="4"/>
      <c r="D701" s="4"/>
      <c r="E701" s="4"/>
      <c r="F701" s="4"/>
    </row>
    <row r="702" spans="1:6" ht="17.399999999999999" x14ac:dyDescent="0.3">
      <c r="A702" s="4"/>
      <c r="B702" s="4"/>
      <c r="C702" s="4"/>
      <c r="D702" s="4"/>
      <c r="E702" s="4"/>
      <c r="F702" s="4"/>
    </row>
    <row r="703" spans="1:6" ht="17.399999999999999" x14ac:dyDescent="0.3">
      <c r="A703" s="4"/>
      <c r="B703" s="4"/>
      <c r="C703" s="4"/>
      <c r="D703" s="4"/>
      <c r="E703" s="4"/>
      <c r="F703" s="4"/>
    </row>
    <row r="704" spans="1:6" ht="17.399999999999999" x14ac:dyDescent="0.3">
      <c r="A704" s="4"/>
      <c r="B704" s="4"/>
      <c r="C704" s="4"/>
      <c r="D704" s="4"/>
      <c r="E704" s="4"/>
      <c r="F704" s="4"/>
    </row>
    <row r="705" spans="1:6" ht="17.399999999999999" x14ac:dyDescent="0.3">
      <c r="A705" s="4"/>
      <c r="B705" s="4"/>
      <c r="C705" s="4"/>
      <c r="D705" s="4"/>
      <c r="E705" s="4"/>
      <c r="F705" s="4"/>
    </row>
    <row r="706" spans="1:6" ht="17.399999999999999" x14ac:dyDescent="0.3">
      <c r="A706" s="4"/>
      <c r="B706" s="4"/>
      <c r="C706" s="4"/>
      <c r="D706" s="4"/>
      <c r="E706" s="4"/>
      <c r="F706" s="4"/>
    </row>
    <row r="707" spans="1:6" ht="17.399999999999999" x14ac:dyDescent="0.3">
      <c r="A707" s="4"/>
      <c r="B707" s="4"/>
      <c r="C707" s="4"/>
      <c r="D707" s="4"/>
      <c r="E707" s="4"/>
      <c r="F707" s="4"/>
    </row>
    <row r="708" spans="1:6" ht="17.399999999999999" x14ac:dyDescent="0.3">
      <c r="A708" s="4"/>
      <c r="B708" s="4"/>
      <c r="C708" s="4"/>
      <c r="D708" s="4"/>
      <c r="E708" s="4"/>
      <c r="F708" s="4"/>
    </row>
    <row r="709" spans="1:6" ht="17.399999999999999" x14ac:dyDescent="0.3">
      <c r="A709" s="4"/>
      <c r="B709" s="4"/>
      <c r="C709" s="4"/>
      <c r="D709" s="4"/>
      <c r="E709" s="4"/>
      <c r="F709" s="4"/>
    </row>
    <row r="710" spans="1:6" ht="17.399999999999999" x14ac:dyDescent="0.3">
      <c r="A710" s="4"/>
      <c r="B710" s="4"/>
      <c r="C710" s="4"/>
      <c r="D710" s="4"/>
      <c r="E710" s="4"/>
      <c r="F710" s="4"/>
    </row>
    <row r="711" spans="1:6" ht="17.399999999999999" x14ac:dyDescent="0.3">
      <c r="A711" s="4"/>
      <c r="B711" s="4"/>
      <c r="C711" s="4"/>
      <c r="D711" s="4"/>
      <c r="E711" s="4"/>
      <c r="F711" s="4"/>
    </row>
    <row r="712" spans="1:6" ht="17.399999999999999" x14ac:dyDescent="0.3">
      <c r="A712" s="4"/>
      <c r="B712" s="4"/>
      <c r="C712" s="4"/>
      <c r="D712" s="4"/>
      <c r="E712" s="4"/>
      <c r="F712" s="4"/>
    </row>
    <row r="713" spans="1:6" ht="17.399999999999999" x14ac:dyDescent="0.3">
      <c r="A713" s="4"/>
      <c r="B713" s="4"/>
      <c r="C713" s="4"/>
      <c r="D713" s="4"/>
      <c r="E713" s="4"/>
      <c r="F713" s="4"/>
    </row>
    <row r="714" spans="1:6" ht="17.399999999999999" x14ac:dyDescent="0.3">
      <c r="A714" s="4"/>
      <c r="B714" s="4"/>
      <c r="C714" s="4"/>
      <c r="D714" s="4"/>
      <c r="E714" s="4"/>
      <c r="F714" s="4"/>
    </row>
    <row r="715" spans="1:6" ht="17.399999999999999" x14ac:dyDescent="0.3">
      <c r="A715" s="4"/>
      <c r="B715" s="4"/>
      <c r="C715" s="4"/>
      <c r="D715" s="4"/>
      <c r="E715" s="4"/>
      <c r="F715" s="4"/>
    </row>
    <row r="716" spans="1:6" ht="17.399999999999999" x14ac:dyDescent="0.3">
      <c r="A716" s="4"/>
      <c r="B716" s="4"/>
      <c r="C716" s="4"/>
      <c r="D716" s="4"/>
      <c r="E716" s="4"/>
      <c r="F716" s="4"/>
    </row>
    <row r="717" spans="1:6" ht="17.399999999999999" x14ac:dyDescent="0.3">
      <c r="A717" s="4"/>
      <c r="B717" s="4"/>
      <c r="C717" s="4"/>
      <c r="D717" s="4"/>
      <c r="E717" s="4"/>
      <c r="F717" s="4"/>
    </row>
    <row r="718" spans="1:6" ht="17.399999999999999" x14ac:dyDescent="0.3">
      <c r="A718" s="4"/>
      <c r="B718" s="4"/>
      <c r="C718" s="4"/>
      <c r="D718" s="4"/>
      <c r="E718" s="4"/>
      <c r="F718" s="4"/>
    </row>
    <row r="719" spans="1:6" ht="17.399999999999999" x14ac:dyDescent="0.3">
      <c r="A719" s="4"/>
      <c r="B719" s="4"/>
      <c r="C719" s="4"/>
      <c r="D719" s="4"/>
      <c r="E719" s="4"/>
      <c r="F719" s="4"/>
    </row>
    <row r="720" spans="1:6" ht="17.399999999999999" x14ac:dyDescent="0.3">
      <c r="A720" s="4"/>
      <c r="B720" s="4"/>
      <c r="C720" s="4"/>
      <c r="D720" s="4"/>
      <c r="E720" s="4"/>
      <c r="F720" s="4"/>
    </row>
    <row r="721" spans="1:6" ht="17.399999999999999" x14ac:dyDescent="0.3">
      <c r="A721" s="4"/>
      <c r="B721" s="4"/>
      <c r="C721" s="4"/>
      <c r="D721" s="4"/>
      <c r="E721" s="4"/>
      <c r="F721" s="4"/>
    </row>
    <row r="722" spans="1:6" ht="17.399999999999999" x14ac:dyDescent="0.3">
      <c r="A722" s="4"/>
      <c r="B722" s="4"/>
      <c r="C722" s="4"/>
      <c r="D722" s="4"/>
      <c r="E722" s="4"/>
      <c r="F722" s="4"/>
    </row>
    <row r="723" spans="1:6" ht="17.399999999999999" x14ac:dyDescent="0.3">
      <c r="A723" s="4"/>
      <c r="B723" s="4"/>
      <c r="C723" s="4"/>
      <c r="D723" s="4"/>
      <c r="E723" s="4"/>
      <c r="F723" s="4"/>
    </row>
    <row r="724" spans="1:6" ht="17.399999999999999" x14ac:dyDescent="0.3">
      <c r="A724" s="4"/>
      <c r="B724" s="4"/>
      <c r="C724" s="4"/>
      <c r="D724" s="4"/>
      <c r="E724" s="4"/>
      <c r="F724" s="4"/>
    </row>
    <row r="725" spans="1:6" ht="17.399999999999999" x14ac:dyDescent="0.3">
      <c r="A725" s="4"/>
      <c r="B725" s="4"/>
      <c r="C725" s="4"/>
      <c r="D725" s="4"/>
      <c r="E725" s="4"/>
      <c r="F725" s="4"/>
    </row>
    <row r="726" spans="1:6" ht="17.399999999999999" x14ac:dyDescent="0.3">
      <c r="A726" s="4"/>
      <c r="B726" s="4"/>
      <c r="C726" s="4"/>
      <c r="D726" s="4"/>
      <c r="E726" s="4"/>
      <c r="F726" s="4"/>
    </row>
    <row r="727" spans="1:6" ht="17.399999999999999" x14ac:dyDescent="0.3">
      <c r="A727" s="4"/>
      <c r="B727" s="4"/>
      <c r="C727" s="4"/>
      <c r="D727" s="4"/>
      <c r="E727" s="4"/>
      <c r="F727" s="4"/>
    </row>
    <row r="728" spans="1:6" ht="17.399999999999999" x14ac:dyDescent="0.3">
      <c r="A728" s="4"/>
      <c r="B728" s="4"/>
      <c r="C728" s="4"/>
      <c r="D728" s="4"/>
      <c r="E728" s="4"/>
      <c r="F728" s="4"/>
    </row>
    <row r="729" spans="1:6" ht="17.399999999999999" x14ac:dyDescent="0.3">
      <c r="A729" s="4"/>
      <c r="B729" s="4"/>
      <c r="C729" s="4"/>
      <c r="D729" s="4"/>
      <c r="E729" s="4"/>
      <c r="F729" s="4"/>
    </row>
    <row r="730" spans="1:6" ht="17.399999999999999" x14ac:dyDescent="0.3">
      <c r="A730" s="4"/>
      <c r="B730" s="4"/>
      <c r="C730" s="4"/>
      <c r="D730" s="4"/>
      <c r="E730" s="4"/>
      <c r="F730" s="4"/>
    </row>
    <row r="731" spans="1:6" ht="17.399999999999999" x14ac:dyDescent="0.3">
      <c r="A731" s="4"/>
      <c r="B731" s="4"/>
      <c r="C731" s="4"/>
      <c r="D731" s="4"/>
      <c r="E731" s="4"/>
      <c r="F731" s="4"/>
    </row>
    <row r="732" spans="1:6" ht="17.399999999999999" x14ac:dyDescent="0.3">
      <c r="A732" s="4"/>
      <c r="B732" s="4"/>
      <c r="C732" s="4"/>
      <c r="D732" s="4"/>
      <c r="E732" s="4"/>
      <c r="F732" s="4"/>
    </row>
    <row r="733" spans="1:6" ht="17.399999999999999" x14ac:dyDescent="0.3">
      <c r="A733" s="4"/>
      <c r="B733" s="4"/>
      <c r="C733" s="4"/>
      <c r="D733" s="4"/>
      <c r="E733" s="4"/>
      <c r="F733" s="4"/>
    </row>
    <row r="734" spans="1:6" ht="17.399999999999999" x14ac:dyDescent="0.3">
      <c r="A734" s="4"/>
      <c r="B734" s="4"/>
      <c r="C734" s="4"/>
      <c r="D734" s="4"/>
      <c r="E734" s="4"/>
      <c r="F734" s="4"/>
    </row>
    <row r="735" spans="1:6" ht="17.399999999999999" x14ac:dyDescent="0.3">
      <c r="A735" s="4"/>
      <c r="B735" s="4"/>
      <c r="C735" s="4"/>
      <c r="D735" s="4"/>
      <c r="E735" s="4"/>
      <c r="F735" s="4"/>
    </row>
    <row r="736" spans="1:6" ht="17.399999999999999" x14ac:dyDescent="0.3">
      <c r="A736" s="4"/>
      <c r="B736" s="4"/>
      <c r="C736" s="4"/>
      <c r="D736" s="4"/>
      <c r="E736" s="4"/>
      <c r="F736" s="4"/>
    </row>
    <row r="737" spans="1:6" ht="17.399999999999999" x14ac:dyDescent="0.3">
      <c r="A737" s="4"/>
      <c r="B737" s="4"/>
      <c r="C737" s="4"/>
      <c r="D737" s="4"/>
      <c r="E737" s="4"/>
      <c r="F737" s="4"/>
    </row>
    <row r="738" spans="1:6" ht="17.399999999999999" x14ac:dyDescent="0.3">
      <c r="A738" s="4"/>
      <c r="B738" s="4"/>
      <c r="C738" s="4"/>
      <c r="D738" s="4"/>
      <c r="E738" s="4"/>
      <c r="F738" s="4"/>
    </row>
    <row r="739" spans="1:6" ht="17.399999999999999" x14ac:dyDescent="0.3">
      <c r="A739" s="4"/>
      <c r="B739" s="4"/>
      <c r="C739" s="4"/>
      <c r="D739" s="4"/>
      <c r="E739" s="4"/>
      <c r="F739" s="4"/>
    </row>
    <row r="740" spans="1:6" ht="17.399999999999999" x14ac:dyDescent="0.3">
      <c r="A740" s="4"/>
      <c r="B740" s="4"/>
      <c r="C740" s="4"/>
      <c r="D740" s="4"/>
      <c r="E740" s="4"/>
      <c r="F740" s="4"/>
    </row>
    <row r="741" spans="1:6" ht="17.399999999999999" x14ac:dyDescent="0.3">
      <c r="A741" s="4"/>
      <c r="B741" s="4"/>
      <c r="C741" s="4"/>
      <c r="D741" s="4"/>
      <c r="E741" s="4"/>
      <c r="F741" s="4"/>
    </row>
    <row r="742" spans="1:6" ht="17.399999999999999" x14ac:dyDescent="0.3">
      <c r="A742" s="4"/>
      <c r="B742" s="4"/>
      <c r="C742" s="4"/>
      <c r="D742" s="4"/>
      <c r="E742" s="4"/>
      <c r="F742" s="4"/>
    </row>
    <row r="743" spans="1:6" ht="17.399999999999999" x14ac:dyDescent="0.3">
      <c r="A743" s="4"/>
      <c r="B743" s="4"/>
      <c r="C743" s="4"/>
      <c r="D743" s="4"/>
      <c r="E743" s="4"/>
      <c r="F743" s="4"/>
    </row>
    <row r="744" spans="1:6" ht="17.399999999999999" x14ac:dyDescent="0.3">
      <c r="A744" s="4"/>
      <c r="B744" s="4"/>
      <c r="C744" s="4"/>
      <c r="D744" s="4"/>
      <c r="E744" s="4"/>
      <c r="F744" s="4"/>
    </row>
    <row r="745" spans="1:6" ht="17.399999999999999" x14ac:dyDescent="0.3">
      <c r="A745" s="4"/>
      <c r="B745" s="4"/>
      <c r="C745" s="4"/>
      <c r="D745" s="4"/>
      <c r="E745" s="4"/>
      <c r="F745" s="4"/>
    </row>
    <row r="746" spans="1:6" ht="17.399999999999999" x14ac:dyDescent="0.3">
      <c r="A746" s="4"/>
      <c r="B746" s="4"/>
      <c r="C746" s="4"/>
      <c r="D746" s="4"/>
      <c r="E746" s="4"/>
      <c r="F746" s="4"/>
    </row>
    <row r="747" spans="1:6" ht="17.399999999999999" x14ac:dyDescent="0.3">
      <c r="A747" s="4"/>
      <c r="B747" s="4"/>
      <c r="C747" s="4"/>
      <c r="D747" s="4"/>
      <c r="E747" s="4"/>
      <c r="F747" s="4"/>
    </row>
    <row r="748" spans="1:6" ht="17.399999999999999" x14ac:dyDescent="0.3">
      <c r="A748" s="4"/>
      <c r="B748" s="4"/>
      <c r="C748" s="4"/>
      <c r="D748" s="4"/>
      <c r="E748" s="4"/>
      <c r="F748" s="4"/>
    </row>
    <row r="749" spans="1:6" ht="17.399999999999999" x14ac:dyDescent="0.3">
      <c r="A749" s="4"/>
      <c r="B749" s="4"/>
      <c r="C749" s="4"/>
      <c r="D749" s="4"/>
      <c r="E749" s="4"/>
      <c r="F749" s="4"/>
    </row>
    <row r="750" spans="1:6" ht="17.399999999999999" x14ac:dyDescent="0.3">
      <c r="A750" s="4"/>
      <c r="B750" s="4"/>
      <c r="C750" s="4"/>
      <c r="D750" s="4"/>
      <c r="E750" s="4"/>
      <c r="F750" s="4"/>
    </row>
    <row r="751" spans="1:6" ht="17.399999999999999" x14ac:dyDescent="0.3">
      <c r="A751" s="4"/>
      <c r="B751" s="4"/>
      <c r="C751" s="4"/>
      <c r="D751" s="4"/>
      <c r="E751" s="4"/>
      <c r="F751" s="4"/>
    </row>
    <row r="752" spans="1:6" ht="17.399999999999999" x14ac:dyDescent="0.3">
      <c r="A752" s="4"/>
      <c r="B752" s="4"/>
      <c r="C752" s="4"/>
      <c r="D752" s="4"/>
      <c r="E752" s="4"/>
      <c r="F752" s="4"/>
    </row>
    <row r="753" spans="1:6" ht="17.399999999999999" x14ac:dyDescent="0.3">
      <c r="A753" s="4"/>
      <c r="B753" s="4"/>
      <c r="C753" s="4"/>
      <c r="D753" s="4"/>
      <c r="E753" s="4"/>
      <c r="F753" s="4"/>
    </row>
    <row r="754" spans="1:6" ht="17.399999999999999" x14ac:dyDescent="0.3">
      <c r="A754" s="4"/>
      <c r="B754" s="4"/>
      <c r="C754" s="4"/>
      <c r="D754" s="4"/>
      <c r="E754" s="4"/>
      <c r="F754" s="4"/>
    </row>
    <row r="755" spans="1:6" ht="17.399999999999999" x14ac:dyDescent="0.3">
      <c r="A755" s="4"/>
      <c r="B755" s="4"/>
      <c r="C755" s="4"/>
      <c r="D755" s="4"/>
      <c r="E755" s="4"/>
      <c r="F755" s="4"/>
    </row>
    <row r="756" spans="1:6" ht="17.399999999999999" x14ac:dyDescent="0.3">
      <c r="A756" s="4"/>
      <c r="B756" s="4"/>
      <c r="C756" s="4"/>
      <c r="D756" s="4"/>
      <c r="E756" s="4"/>
      <c r="F756" s="4"/>
    </row>
    <row r="757" spans="1:6" ht="17.399999999999999" x14ac:dyDescent="0.3">
      <c r="A757" s="4"/>
      <c r="B757" s="4"/>
      <c r="C757" s="4"/>
      <c r="D757" s="4"/>
      <c r="E757" s="4"/>
      <c r="F757" s="4"/>
    </row>
    <row r="758" spans="1:6" ht="17.399999999999999" x14ac:dyDescent="0.3">
      <c r="A758" s="4"/>
      <c r="B758" s="4"/>
      <c r="C758" s="4"/>
      <c r="D758" s="4"/>
      <c r="E758" s="4"/>
      <c r="F758" s="4"/>
    </row>
    <row r="759" spans="1:6" ht="17.399999999999999" x14ac:dyDescent="0.3">
      <c r="A759" s="4"/>
      <c r="B759" s="4"/>
      <c r="C759" s="4"/>
      <c r="D759" s="4"/>
      <c r="E759" s="4"/>
      <c r="F759" s="4"/>
    </row>
    <row r="760" spans="1:6" ht="17.399999999999999" x14ac:dyDescent="0.3">
      <c r="A760" s="4"/>
      <c r="B760" s="4"/>
      <c r="C760" s="4"/>
      <c r="D760" s="4"/>
      <c r="E760" s="4"/>
      <c r="F760" s="4"/>
    </row>
    <row r="761" spans="1:6" ht="17.399999999999999" x14ac:dyDescent="0.3">
      <c r="A761" s="4"/>
      <c r="B761" s="4"/>
      <c r="C761" s="4"/>
      <c r="D761" s="4"/>
      <c r="E761" s="4"/>
      <c r="F761" s="4"/>
    </row>
    <row r="762" spans="1:6" ht="17.399999999999999" x14ac:dyDescent="0.3">
      <c r="A762" s="4"/>
      <c r="B762" s="4"/>
      <c r="C762" s="4"/>
      <c r="D762" s="4"/>
      <c r="E762" s="4"/>
      <c r="F762" s="4"/>
    </row>
    <row r="763" spans="1:6" ht="17.399999999999999" x14ac:dyDescent="0.3">
      <c r="A763" s="4"/>
      <c r="B763" s="4"/>
      <c r="C763" s="4"/>
      <c r="D763" s="4"/>
      <c r="E763" s="4"/>
      <c r="F763" s="4"/>
    </row>
    <row r="764" spans="1:6" ht="17.399999999999999" x14ac:dyDescent="0.3">
      <c r="A764" s="4"/>
      <c r="B764" s="4"/>
      <c r="C764" s="4"/>
      <c r="D764" s="4"/>
      <c r="E764" s="4"/>
      <c r="F764" s="4"/>
    </row>
    <row r="765" spans="1:6" ht="17.399999999999999" x14ac:dyDescent="0.3">
      <c r="A765" s="4"/>
      <c r="B765" s="4"/>
      <c r="C765" s="4"/>
      <c r="D765" s="4"/>
      <c r="E765" s="4"/>
      <c r="F765" s="4"/>
    </row>
    <row r="766" spans="1:6" ht="17.399999999999999" x14ac:dyDescent="0.3">
      <c r="A766" s="4"/>
      <c r="B766" s="4"/>
      <c r="C766" s="4"/>
      <c r="D766" s="4"/>
      <c r="E766" s="4"/>
      <c r="F766" s="4"/>
    </row>
    <row r="767" spans="1:6" ht="17.399999999999999" x14ac:dyDescent="0.3">
      <c r="A767" s="4"/>
      <c r="B767" s="4"/>
      <c r="C767" s="4"/>
      <c r="D767" s="4"/>
      <c r="E767" s="4"/>
      <c r="F767" s="4"/>
    </row>
    <row r="768" spans="1:6" ht="17.399999999999999" x14ac:dyDescent="0.3">
      <c r="A768" s="4"/>
      <c r="B768" s="4"/>
      <c r="C768" s="4"/>
      <c r="D768" s="4"/>
      <c r="E768" s="4"/>
      <c r="F768" s="4"/>
    </row>
    <row r="769" spans="1:6" ht="17.399999999999999" x14ac:dyDescent="0.3">
      <c r="A769" s="4"/>
      <c r="B769" s="4"/>
      <c r="C769" s="4"/>
      <c r="D769" s="4"/>
      <c r="E769" s="4"/>
      <c r="F769" s="4"/>
    </row>
    <row r="770" spans="1:6" ht="17.399999999999999" x14ac:dyDescent="0.3">
      <c r="A770" s="4"/>
      <c r="B770" s="4"/>
      <c r="C770" s="4"/>
      <c r="D770" s="4"/>
      <c r="E770" s="4"/>
      <c r="F770" s="4"/>
    </row>
    <row r="771" spans="1:6" ht="17.399999999999999" x14ac:dyDescent="0.3">
      <c r="A771" s="4"/>
      <c r="B771" s="4"/>
      <c r="C771" s="4"/>
      <c r="D771" s="4"/>
      <c r="E771" s="4"/>
      <c r="F771" s="4"/>
    </row>
    <row r="772" spans="1:6" ht="17.399999999999999" x14ac:dyDescent="0.3">
      <c r="A772" s="4"/>
      <c r="B772" s="4"/>
      <c r="C772" s="4"/>
      <c r="D772" s="4"/>
      <c r="E772" s="4"/>
      <c r="F772" s="4"/>
    </row>
    <row r="773" spans="1:6" ht="17.399999999999999" x14ac:dyDescent="0.3">
      <c r="A773" s="4"/>
      <c r="B773" s="4"/>
      <c r="C773" s="4"/>
      <c r="D773" s="4"/>
      <c r="E773" s="4"/>
      <c r="F773" s="4"/>
    </row>
    <row r="774" spans="1:6" ht="17.399999999999999" x14ac:dyDescent="0.3">
      <c r="A774" s="4"/>
      <c r="B774" s="4"/>
      <c r="C774" s="4"/>
      <c r="D774" s="4"/>
      <c r="E774" s="4"/>
      <c r="F774" s="4"/>
    </row>
    <row r="775" spans="1:6" ht="17.399999999999999" x14ac:dyDescent="0.3">
      <c r="A775" s="4"/>
      <c r="B775" s="4"/>
      <c r="C775" s="4"/>
      <c r="D775" s="4"/>
      <c r="E775" s="4"/>
      <c r="F775" s="4"/>
    </row>
    <row r="776" spans="1:6" ht="17.399999999999999" x14ac:dyDescent="0.3">
      <c r="A776" s="4"/>
      <c r="B776" s="4"/>
      <c r="C776" s="4"/>
      <c r="D776" s="4"/>
      <c r="E776" s="4"/>
      <c r="F776" s="4"/>
    </row>
    <row r="777" spans="1:6" ht="17.399999999999999" x14ac:dyDescent="0.3">
      <c r="A777" s="4"/>
      <c r="B777" s="4"/>
      <c r="C777" s="4"/>
      <c r="D777" s="4"/>
      <c r="E777" s="4"/>
      <c r="F777" s="4"/>
    </row>
    <row r="778" spans="1:6" ht="17.399999999999999" x14ac:dyDescent="0.3">
      <c r="A778" s="4"/>
      <c r="B778" s="4"/>
      <c r="C778" s="4"/>
      <c r="D778" s="4"/>
      <c r="E778" s="4"/>
      <c r="F778" s="4"/>
    </row>
    <row r="779" spans="1:6" ht="17.399999999999999" x14ac:dyDescent="0.3">
      <c r="A779" s="4"/>
      <c r="B779" s="4"/>
      <c r="C779" s="4"/>
      <c r="D779" s="4"/>
      <c r="E779" s="4"/>
      <c r="F779" s="4"/>
    </row>
    <row r="780" spans="1:6" ht="17.399999999999999" x14ac:dyDescent="0.3">
      <c r="A780" s="4"/>
      <c r="B780" s="4"/>
      <c r="C780" s="4"/>
      <c r="D780" s="4"/>
      <c r="E780" s="4"/>
      <c r="F780" s="4"/>
    </row>
    <row r="781" spans="1:6" ht="17.399999999999999" x14ac:dyDescent="0.3">
      <c r="A781" s="4"/>
      <c r="B781" s="4"/>
      <c r="C781" s="4"/>
      <c r="D781" s="4"/>
      <c r="E781" s="4"/>
      <c r="F781" s="4"/>
    </row>
    <row r="782" spans="1:6" ht="17.399999999999999" x14ac:dyDescent="0.3">
      <c r="A782" s="4"/>
      <c r="B782" s="4"/>
      <c r="C782" s="4"/>
      <c r="D782" s="4"/>
      <c r="E782" s="4"/>
      <c r="F782" s="4"/>
    </row>
    <row r="783" spans="1:6" ht="17.399999999999999" x14ac:dyDescent="0.3">
      <c r="A783" s="4"/>
      <c r="B783" s="4"/>
      <c r="C783" s="4"/>
      <c r="D783" s="4"/>
      <c r="E783" s="4"/>
      <c r="F783" s="4"/>
    </row>
    <row r="784" spans="1:6" ht="17.399999999999999" x14ac:dyDescent="0.3">
      <c r="A784" s="4"/>
      <c r="B784" s="4"/>
      <c r="C784" s="4"/>
      <c r="D784" s="4"/>
      <c r="E784" s="4"/>
      <c r="F784" s="4"/>
    </row>
    <row r="785" spans="1:6" ht="17.399999999999999" x14ac:dyDescent="0.3">
      <c r="A785" s="4"/>
      <c r="B785" s="4"/>
      <c r="C785" s="4"/>
      <c r="D785" s="4"/>
      <c r="E785" s="4"/>
      <c r="F785" s="4"/>
    </row>
    <row r="786" spans="1:6" ht="17.399999999999999" x14ac:dyDescent="0.3">
      <c r="A786" s="4"/>
      <c r="B786" s="4"/>
      <c r="C786" s="4"/>
      <c r="D786" s="4"/>
      <c r="E786" s="4"/>
      <c r="F786" s="4"/>
    </row>
    <row r="787" spans="1:6" ht="17.399999999999999" x14ac:dyDescent="0.3">
      <c r="A787" s="4"/>
      <c r="B787" s="4"/>
      <c r="C787" s="4"/>
      <c r="D787" s="4"/>
      <c r="E787" s="4"/>
      <c r="F787" s="4"/>
    </row>
    <row r="788" spans="1:6" ht="17.399999999999999" x14ac:dyDescent="0.3">
      <c r="A788" s="4"/>
      <c r="B788" s="4"/>
      <c r="C788" s="4"/>
      <c r="D788" s="4"/>
      <c r="E788" s="4"/>
      <c r="F788" s="4"/>
    </row>
    <row r="789" spans="1:6" ht="17.399999999999999" x14ac:dyDescent="0.3">
      <c r="A789" s="4"/>
      <c r="B789" s="4"/>
      <c r="C789" s="4"/>
      <c r="D789" s="4"/>
      <c r="E789" s="4"/>
      <c r="F789" s="4"/>
    </row>
    <row r="790" spans="1:6" ht="17.399999999999999" x14ac:dyDescent="0.3">
      <c r="A790" s="4"/>
      <c r="B790" s="4"/>
      <c r="C790" s="4"/>
      <c r="D790" s="4"/>
      <c r="E790" s="4"/>
      <c r="F790" s="4"/>
    </row>
    <row r="791" spans="1:6" ht="17.399999999999999" x14ac:dyDescent="0.3">
      <c r="A791" s="4"/>
      <c r="B791" s="4"/>
      <c r="C791" s="4"/>
      <c r="D791" s="4"/>
      <c r="E791" s="4"/>
      <c r="F791" s="4"/>
    </row>
    <row r="792" spans="1:6" ht="17.399999999999999" x14ac:dyDescent="0.3">
      <c r="A792" s="4"/>
      <c r="B792" s="4"/>
      <c r="C792" s="4"/>
      <c r="D792" s="4"/>
      <c r="E792" s="4"/>
      <c r="F792" s="4"/>
    </row>
    <row r="793" spans="1:6" ht="17.399999999999999" x14ac:dyDescent="0.3">
      <c r="A793" s="4"/>
      <c r="B793" s="4"/>
      <c r="C793" s="4"/>
      <c r="D793" s="4"/>
      <c r="E793" s="4"/>
      <c r="F793" s="4"/>
    </row>
    <row r="794" spans="1:6" ht="17.399999999999999" x14ac:dyDescent="0.3">
      <c r="A794" s="4"/>
      <c r="B794" s="4"/>
      <c r="C794" s="4"/>
      <c r="D794" s="4"/>
      <c r="E794" s="4"/>
      <c r="F794" s="4"/>
    </row>
    <row r="795" spans="1:6" ht="17.399999999999999" x14ac:dyDescent="0.3">
      <c r="A795" s="4"/>
      <c r="B795" s="4"/>
      <c r="C795" s="4"/>
      <c r="D795" s="4"/>
      <c r="E795" s="4"/>
      <c r="F795" s="4"/>
    </row>
    <row r="796" spans="1:6" ht="17.399999999999999" x14ac:dyDescent="0.3">
      <c r="A796" s="4"/>
      <c r="B796" s="4"/>
      <c r="C796" s="4"/>
      <c r="D796" s="4"/>
      <c r="E796" s="4"/>
      <c r="F796" s="4"/>
    </row>
    <row r="797" spans="1:6" ht="17.399999999999999" x14ac:dyDescent="0.3">
      <c r="A797" s="4"/>
      <c r="B797" s="4"/>
      <c r="C797" s="4"/>
      <c r="D797" s="4"/>
      <c r="E797" s="4"/>
      <c r="F797" s="4"/>
    </row>
    <row r="798" spans="1:6" ht="17.399999999999999" x14ac:dyDescent="0.3">
      <c r="A798" s="4"/>
      <c r="B798" s="4"/>
      <c r="C798" s="4"/>
      <c r="D798" s="4"/>
      <c r="E798" s="4"/>
      <c r="F798" s="4"/>
    </row>
    <row r="799" spans="1:6" ht="17.399999999999999" x14ac:dyDescent="0.3">
      <c r="A799" s="4"/>
      <c r="B799" s="4"/>
      <c r="C799" s="4"/>
      <c r="D799" s="4"/>
      <c r="E799" s="4"/>
      <c r="F799" s="4"/>
    </row>
    <row r="800" spans="1:6" ht="17.399999999999999" x14ac:dyDescent="0.3">
      <c r="A800" s="4"/>
      <c r="B800" s="4"/>
      <c r="C800" s="4"/>
      <c r="D800" s="4"/>
      <c r="E800" s="4"/>
      <c r="F800" s="4"/>
    </row>
    <row r="801" spans="1:6" ht="17.399999999999999" x14ac:dyDescent="0.3">
      <c r="A801" s="4"/>
      <c r="B801" s="4"/>
      <c r="C801" s="4"/>
      <c r="D801" s="4"/>
      <c r="E801" s="4"/>
      <c r="F801" s="4"/>
    </row>
    <row r="802" spans="1:6" ht="17.399999999999999" x14ac:dyDescent="0.3">
      <c r="A802" s="4"/>
      <c r="B802" s="4"/>
      <c r="C802" s="4"/>
      <c r="D802" s="4"/>
      <c r="E802" s="4"/>
      <c r="F802" s="4"/>
    </row>
    <row r="803" spans="1:6" ht="17.399999999999999" x14ac:dyDescent="0.3">
      <c r="A803" s="4"/>
      <c r="B803" s="4"/>
      <c r="C803" s="4"/>
      <c r="D803" s="4"/>
      <c r="E803" s="4"/>
      <c r="F803" s="4"/>
    </row>
    <row r="804" spans="1:6" ht="17.399999999999999" x14ac:dyDescent="0.3">
      <c r="A804" s="4"/>
      <c r="B804" s="4"/>
      <c r="C804" s="4"/>
      <c r="D804" s="4"/>
      <c r="E804" s="4"/>
      <c r="F804" s="4"/>
    </row>
    <row r="805" spans="1:6" ht="17.399999999999999" x14ac:dyDescent="0.3">
      <c r="A805" s="4"/>
      <c r="B805" s="4"/>
      <c r="C805" s="4"/>
      <c r="D805" s="4"/>
      <c r="E805" s="4"/>
      <c r="F805" s="4"/>
    </row>
    <row r="806" spans="1:6" ht="17.399999999999999" x14ac:dyDescent="0.3">
      <c r="A806" s="4"/>
      <c r="B806" s="4"/>
      <c r="C806" s="4"/>
      <c r="D806" s="4"/>
      <c r="E806" s="4"/>
      <c r="F806" s="4"/>
    </row>
    <row r="807" spans="1:6" ht="17.399999999999999" x14ac:dyDescent="0.3">
      <c r="A807" s="4"/>
      <c r="B807" s="4"/>
      <c r="C807" s="4"/>
      <c r="D807" s="4"/>
      <c r="E807" s="4"/>
      <c r="F807" s="4"/>
    </row>
    <row r="808" spans="1:6" ht="17.399999999999999" x14ac:dyDescent="0.3">
      <c r="A808" s="4"/>
      <c r="B808" s="4"/>
      <c r="C808" s="4"/>
      <c r="D808" s="4"/>
      <c r="E808" s="4"/>
      <c r="F808" s="4"/>
    </row>
    <row r="809" spans="1:6" ht="17.399999999999999" x14ac:dyDescent="0.3">
      <c r="A809" s="4"/>
      <c r="B809" s="4"/>
      <c r="C809" s="4"/>
      <c r="D809" s="4"/>
      <c r="E809" s="4"/>
      <c r="F809" s="4"/>
    </row>
    <row r="810" spans="1:6" ht="17.399999999999999" x14ac:dyDescent="0.3">
      <c r="A810" s="4"/>
      <c r="B810" s="4"/>
      <c r="C810" s="4"/>
      <c r="D810" s="4"/>
      <c r="E810" s="4"/>
      <c r="F810" s="4"/>
    </row>
    <row r="811" spans="1:6" ht="17.399999999999999" x14ac:dyDescent="0.3">
      <c r="A811" s="4"/>
      <c r="B811" s="4"/>
      <c r="C811" s="4"/>
      <c r="D811" s="4"/>
      <c r="E811" s="4"/>
      <c r="F811" s="4"/>
    </row>
    <row r="812" spans="1:6" ht="17.399999999999999" x14ac:dyDescent="0.3">
      <c r="A812" s="4"/>
      <c r="B812" s="4"/>
      <c r="C812" s="4"/>
      <c r="D812" s="4"/>
      <c r="E812" s="4"/>
      <c r="F812" s="4"/>
    </row>
    <row r="813" spans="1:6" ht="17.399999999999999" x14ac:dyDescent="0.3">
      <c r="A813" s="4"/>
      <c r="B813" s="4"/>
      <c r="C813" s="4"/>
      <c r="D813" s="4"/>
      <c r="E813" s="4"/>
      <c r="F813" s="4"/>
    </row>
    <row r="814" spans="1:6" ht="17.399999999999999" x14ac:dyDescent="0.3">
      <c r="A814" s="4"/>
      <c r="B814" s="4"/>
      <c r="C814" s="4"/>
      <c r="D814" s="4"/>
      <c r="E814" s="4"/>
      <c r="F814" s="4"/>
    </row>
    <row r="815" spans="1:6" ht="17.399999999999999" x14ac:dyDescent="0.3">
      <c r="A815" s="4"/>
      <c r="B815" s="4"/>
      <c r="C815" s="4"/>
      <c r="D815" s="4"/>
      <c r="E815" s="4"/>
      <c r="F815" s="4"/>
    </row>
    <row r="816" spans="1:6" ht="17.399999999999999" x14ac:dyDescent="0.3">
      <c r="A816" s="4"/>
      <c r="B816" s="4"/>
      <c r="C816" s="4"/>
      <c r="D816" s="4"/>
      <c r="E816" s="4"/>
      <c r="F816" s="4"/>
    </row>
    <row r="817" spans="1:6" ht="17.399999999999999" x14ac:dyDescent="0.3">
      <c r="A817" s="4"/>
      <c r="B817" s="4"/>
      <c r="C817" s="4"/>
      <c r="D817" s="4"/>
      <c r="E817" s="4"/>
      <c r="F817" s="4"/>
    </row>
    <row r="818" spans="1:6" ht="17.399999999999999" x14ac:dyDescent="0.3">
      <c r="A818" s="4"/>
      <c r="B818" s="4"/>
      <c r="C818" s="4"/>
      <c r="D818" s="4"/>
      <c r="E818" s="4"/>
      <c r="F818" s="4"/>
    </row>
    <row r="819" spans="1:6" ht="17.399999999999999" x14ac:dyDescent="0.3">
      <c r="A819" s="4"/>
      <c r="B819" s="4"/>
      <c r="C819" s="4"/>
      <c r="D819" s="4"/>
      <c r="E819" s="4"/>
      <c r="F819" s="4"/>
    </row>
    <row r="820" spans="1:6" ht="17.399999999999999" x14ac:dyDescent="0.3">
      <c r="A820" s="4"/>
      <c r="B820" s="4"/>
      <c r="C820" s="4"/>
      <c r="D820" s="4"/>
      <c r="E820" s="4"/>
      <c r="F820" s="4"/>
    </row>
    <row r="821" spans="1:6" ht="17.399999999999999" x14ac:dyDescent="0.3">
      <c r="A821" s="4"/>
      <c r="B821" s="4"/>
      <c r="C821" s="4"/>
      <c r="D821" s="4"/>
      <c r="E821" s="4"/>
      <c r="F821" s="4"/>
    </row>
    <row r="822" spans="1:6" ht="17.399999999999999" x14ac:dyDescent="0.3">
      <c r="A822" s="4"/>
      <c r="B822" s="4"/>
      <c r="C822" s="4"/>
      <c r="D822" s="4"/>
      <c r="E822" s="4"/>
      <c r="F822" s="4"/>
    </row>
    <row r="823" spans="1:6" ht="17.399999999999999" x14ac:dyDescent="0.3">
      <c r="A823" s="4"/>
      <c r="B823" s="4"/>
      <c r="C823" s="4"/>
      <c r="D823" s="4"/>
      <c r="E823" s="4"/>
      <c r="F823" s="4"/>
    </row>
    <row r="824" spans="1:6" ht="17.399999999999999" x14ac:dyDescent="0.3">
      <c r="A824" s="4"/>
      <c r="B824" s="4"/>
      <c r="C824" s="4"/>
      <c r="D824" s="4"/>
      <c r="E824" s="4"/>
      <c r="F824" s="4"/>
    </row>
    <row r="825" spans="1:6" ht="17.399999999999999" x14ac:dyDescent="0.3">
      <c r="A825" s="4"/>
      <c r="B825" s="4"/>
      <c r="C825" s="4"/>
      <c r="D825" s="4"/>
      <c r="E825" s="4"/>
      <c r="F825" s="4"/>
    </row>
    <row r="826" spans="1:6" ht="17.399999999999999" x14ac:dyDescent="0.3">
      <c r="A826" s="4"/>
      <c r="B826" s="4"/>
      <c r="C826" s="4"/>
      <c r="D826" s="4"/>
      <c r="E826" s="4"/>
      <c r="F826" s="4"/>
    </row>
    <row r="827" spans="1:6" ht="17.399999999999999" x14ac:dyDescent="0.3">
      <c r="A827" s="4"/>
      <c r="B827" s="4"/>
      <c r="C827" s="4"/>
      <c r="D827" s="4"/>
      <c r="E827" s="4"/>
      <c r="F827" s="4"/>
    </row>
    <row r="828" spans="1:6" ht="17.399999999999999" x14ac:dyDescent="0.3">
      <c r="A828" s="4"/>
      <c r="B828" s="4"/>
      <c r="C828" s="4"/>
      <c r="D828" s="4"/>
      <c r="E828" s="4"/>
      <c r="F828" s="4"/>
    </row>
    <row r="829" spans="1:6" ht="17.399999999999999" x14ac:dyDescent="0.3">
      <c r="A829" s="4"/>
      <c r="B829" s="4"/>
      <c r="C829" s="4"/>
      <c r="D829" s="4"/>
      <c r="E829" s="4"/>
      <c r="F829" s="4"/>
    </row>
    <row r="830" spans="1:6" ht="17.399999999999999" x14ac:dyDescent="0.3">
      <c r="A830" s="4"/>
      <c r="B830" s="4"/>
      <c r="C830" s="4"/>
      <c r="D830" s="4"/>
      <c r="E830" s="4"/>
      <c r="F830" s="4"/>
    </row>
    <row r="831" spans="1:6" ht="17.399999999999999" x14ac:dyDescent="0.3">
      <c r="A831" s="4"/>
      <c r="B831" s="4"/>
      <c r="C831" s="4"/>
      <c r="D831" s="4"/>
      <c r="E831" s="4"/>
      <c r="F831" s="4"/>
    </row>
    <row r="832" spans="1:6" ht="17.399999999999999" x14ac:dyDescent="0.3">
      <c r="A832" s="4"/>
      <c r="B832" s="4"/>
      <c r="C832" s="4"/>
      <c r="D832" s="4"/>
      <c r="E832" s="4"/>
      <c r="F832" s="4"/>
    </row>
    <row r="833" spans="1:6" ht="17.399999999999999" x14ac:dyDescent="0.3">
      <c r="A833" s="4"/>
      <c r="B833" s="4"/>
      <c r="C833" s="4"/>
      <c r="D833" s="4"/>
      <c r="E833" s="4"/>
      <c r="F833" s="4"/>
    </row>
    <row r="834" spans="1:6" ht="17.399999999999999" x14ac:dyDescent="0.3">
      <c r="A834" s="4"/>
      <c r="B834" s="4"/>
      <c r="C834" s="4"/>
      <c r="D834" s="4"/>
      <c r="E834" s="4"/>
      <c r="F834" s="4"/>
    </row>
    <row r="835" spans="1:6" ht="17.399999999999999" x14ac:dyDescent="0.3">
      <c r="A835" s="4"/>
      <c r="B835" s="4"/>
      <c r="C835" s="4"/>
      <c r="D835" s="4"/>
      <c r="E835" s="4"/>
      <c r="F835" s="4"/>
    </row>
    <row r="836" spans="1:6" ht="17.399999999999999" x14ac:dyDescent="0.3">
      <c r="A836" s="4"/>
      <c r="B836" s="4"/>
      <c r="C836" s="4"/>
      <c r="D836" s="4"/>
      <c r="E836" s="4"/>
      <c r="F836" s="4"/>
    </row>
    <row r="837" spans="1:6" ht="17.399999999999999" x14ac:dyDescent="0.3">
      <c r="A837" s="4"/>
      <c r="B837" s="4"/>
      <c r="C837" s="4"/>
      <c r="D837" s="4"/>
      <c r="E837" s="4"/>
      <c r="F837" s="4"/>
    </row>
    <row r="838" spans="1:6" ht="17.399999999999999" x14ac:dyDescent="0.3">
      <c r="A838" s="4"/>
      <c r="B838" s="4"/>
      <c r="C838" s="4"/>
      <c r="D838" s="4"/>
      <c r="E838" s="4"/>
      <c r="F838" s="4"/>
    </row>
    <row r="839" spans="1:6" ht="17.399999999999999" x14ac:dyDescent="0.3">
      <c r="A839" s="4"/>
      <c r="B839" s="4"/>
      <c r="C839" s="4"/>
      <c r="D839" s="4"/>
      <c r="E839" s="4"/>
      <c r="F839" s="4"/>
    </row>
    <row r="840" spans="1:6" ht="17.399999999999999" x14ac:dyDescent="0.3">
      <c r="A840" s="4"/>
      <c r="B840" s="4"/>
      <c r="C840" s="4"/>
      <c r="D840" s="4"/>
      <c r="E840" s="4"/>
      <c r="F840" s="4"/>
    </row>
    <row r="841" spans="1:6" ht="17.399999999999999" x14ac:dyDescent="0.3">
      <c r="A841" s="4"/>
      <c r="B841" s="4"/>
      <c r="C841" s="4"/>
      <c r="D841" s="4"/>
      <c r="E841" s="4"/>
      <c r="F841" s="4"/>
    </row>
    <row r="842" spans="1:6" ht="17.399999999999999" x14ac:dyDescent="0.3">
      <c r="A842" s="4"/>
      <c r="B842" s="4"/>
      <c r="C842" s="4"/>
      <c r="D842" s="4"/>
      <c r="E842" s="4"/>
      <c r="F842" s="4"/>
    </row>
    <row r="843" spans="1:6" ht="17.399999999999999" x14ac:dyDescent="0.3">
      <c r="A843" s="4"/>
      <c r="B843" s="4"/>
      <c r="C843" s="4"/>
      <c r="D843" s="4"/>
      <c r="E843" s="4"/>
      <c r="F843" s="4"/>
    </row>
    <row r="844" spans="1:6" ht="17.399999999999999" x14ac:dyDescent="0.3">
      <c r="A844" s="4"/>
      <c r="B844" s="4"/>
      <c r="C844" s="4"/>
      <c r="D844" s="4"/>
      <c r="E844" s="4"/>
      <c r="F844" s="4"/>
    </row>
    <row r="845" spans="1:6" ht="17.399999999999999" x14ac:dyDescent="0.3">
      <c r="A845" s="4"/>
      <c r="B845" s="4"/>
      <c r="C845" s="4"/>
      <c r="D845" s="4"/>
      <c r="E845" s="4"/>
      <c r="F845" s="4"/>
    </row>
    <row r="846" spans="1:6" ht="17.399999999999999" x14ac:dyDescent="0.3">
      <c r="A846" s="4"/>
      <c r="B846" s="4"/>
      <c r="C846" s="4"/>
      <c r="D846" s="4"/>
      <c r="E846" s="4"/>
      <c r="F846" s="4"/>
    </row>
    <row r="847" spans="1:6" ht="17.399999999999999" x14ac:dyDescent="0.3">
      <c r="A847" s="4"/>
      <c r="B847" s="4"/>
      <c r="C847" s="4"/>
      <c r="D847" s="4"/>
      <c r="E847" s="4"/>
      <c r="F847" s="4"/>
    </row>
    <row r="848" spans="1:6" ht="17.399999999999999" x14ac:dyDescent="0.3">
      <c r="A848" s="4"/>
      <c r="B848" s="4"/>
      <c r="C848" s="4"/>
      <c r="D848" s="4"/>
      <c r="E848" s="4"/>
      <c r="F848" s="4"/>
    </row>
    <row r="849" spans="1:6" ht="17.399999999999999" x14ac:dyDescent="0.3">
      <c r="A849" s="4"/>
      <c r="B849" s="4"/>
      <c r="C849" s="4"/>
      <c r="D849" s="4"/>
      <c r="E849" s="4"/>
      <c r="F849" s="4"/>
    </row>
    <row r="850" spans="1:6" ht="17.399999999999999" x14ac:dyDescent="0.3">
      <c r="A850" s="4"/>
      <c r="B850" s="4"/>
      <c r="C850" s="4"/>
      <c r="D850" s="4"/>
      <c r="E850" s="4"/>
      <c r="F850" s="4"/>
    </row>
    <row r="851" spans="1:6" ht="17.399999999999999" x14ac:dyDescent="0.3">
      <c r="A851" s="4"/>
      <c r="B851" s="4"/>
      <c r="C851" s="4"/>
      <c r="D851" s="4"/>
      <c r="E851" s="4"/>
      <c r="F851" s="4"/>
    </row>
    <row r="852" spans="1:6" ht="17.399999999999999" x14ac:dyDescent="0.3">
      <c r="A852" s="4"/>
      <c r="B852" s="4"/>
      <c r="C852" s="4"/>
      <c r="D852" s="4"/>
      <c r="E852" s="4"/>
      <c r="F852" s="4"/>
    </row>
    <row r="853" spans="1:6" ht="17.399999999999999" x14ac:dyDescent="0.3">
      <c r="A853" s="4"/>
      <c r="B853" s="4"/>
      <c r="C853" s="4"/>
      <c r="D853" s="4"/>
      <c r="E853" s="4"/>
      <c r="F853" s="4"/>
    </row>
    <row r="854" spans="1:6" ht="17.399999999999999" x14ac:dyDescent="0.3">
      <c r="A854" s="4"/>
      <c r="B854" s="4"/>
      <c r="C854" s="4"/>
      <c r="D854" s="4"/>
      <c r="E854" s="4"/>
      <c r="F854" s="4"/>
    </row>
    <row r="855" spans="1:6" ht="17.399999999999999" x14ac:dyDescent="0.3">
      <c r="A855" s="4"/>
      <c r="B855" s="4"/>
      <c r="C855" s="4"/>
      <c r="D855" s="4"/>
      <c r="E855" s="4"/>
      <c r="F855" s="4"/>
    </row>
    <row r="856" spans="1:6" ht="17.399999999999999" x14ac:dyDescent="0.3">
      <c r="A856" s="4"/>
      <c r="B856" s="4"/>
      <c r="C856" s="4"/>
      <c r="D856" s="4"/>
      <c r="E856" s="4"/>
      <c r="F856" s="4"/>
    </row>
    <row r="857" spans="1:6" ht="17.399999999999999" x14ac:dyDescent="0.3">
      <c r="A857" s="4"/>
      <c r="B857" s="4"/>
      <c r="C857" s="4"/>
      <c r="D857" s="4"/>
      <c r="E857" s="4"/>
      <c r="F857" s="4"/>
    </row>
    <row r="858" spans="1:6" ht="17.399999999999999" x14ac:dyDescent="0.3">
      <c r="A858" s="4"/>
      <c r="B858" s="4"/>
      <c r="C858" s="4"/>
      <c r="D858" s="4"/>
      <c r="E858" s="4"/>
      <c r="F858" s="4"/>
    </row>
    <row r="859" spans="1:6" ht="17.399999999999999" x14ac:dyDescent="0.3">
      <c r="A859" s="4"/>
      <c r="B859" s="4"/>
      <c r="C859" s="4"/>
      <c r="D859" s="4"/>
      <c r="E859" s="4"/>
      <c r="F859" s="4"/>
    </row>
    <row r="860" spans="1:6" ht="17.399999999999999" x14ac:dyDescent="0.3">
      <c r="A860" s="4"/>
      <c r="B860" s="4"/>
      <c r="C860" s="4"/>
      <c r="D860" s="4"/>
      <c r="E860" s="4"/>
      <c r="F860" s="4"/>
    </row>
    <row r="861" spans="1:6" ht="17.399999999999999" x14ac:dyDescent="0.3">
      <c r="A861" s="4"/>
      <c r="B861" s="4"/>
      <c r="C861" s="4"/>
      <c r="D861" s="4"/>
      <c r="E861" s="4"/>
      <c r="F861" s="4"/>
    </row>
    <row r="862" spans="1:6" ht="17.399999999999999" x14ac:dyDescent="0.3">
      <c r="A862" s="4"/>
      <c r="B862" s="4"/>
      <c r="C862" s="4"/>
      <c r="D862" s="4"/>
      <c r="E862" s="4"/>
      <c r="F862" s="4"/>
    </row>
    <row r="863" spans="1:6" ht="17.399999999999999" x14ac:dyDescent="0.3">
      <c r="A863" s="4"/>
      <c r="B863" s="4"/>
      <c r="C863" s="4"/>
      <c r="D863" s="4"/>
      <c r="E863" s="4"/>
      <c r="F863" s="4"/>
    </row>
    <row r="864" spans="1:6" ht="17.399999999999999" x14ac:dyDescent="0.3">
      <c r="A864" s="4"/>
      <c r="B864" s="4"/>
      <c r="C864" s="4"/>
      <c r="D864" s="4"/>
      <c r="E864" s="4"/>
      <c r="F864" s="4"/>
    </row>
    <row r="865" spans="1:6" ht="17.399999999999999" x14ac:dyDescent="0.3">
      <c r="A865" s="4"/>
      <c r="B865" s="4"/>
      <c r="C865" s="4"/>
      <c r="D865" s="4"/>
      <c r="E865" s="4"/>
      <c r="F865" s="4"/>
    </row>
    <row r="866" spans="1:6" ht="17.399999999999999" x14ac:dyDescent="0.3">
      <c r="A866" s="4"/>
      <c r="B866" s="4"/>
      <c r="C866" s="4"/>
      <c r="D866" s="4"/>
      <c r="E866" s="4"/>
      <c r="F866" s="4"/>
    </row>
    <row r="867" spans="1:6" ht="17.399999999999999" x14ac:dyDescent="0.3">
      <c r="A867" s="4"/>
      <c r="B867" s="4"/>
      <c r="C867" s="4"/>
      <c r="D867" s="4"/>
      <c r="E867" s="4"/>
      <c r="F867" s="4"/>
    </row>
    <row r="868" spans="1:6" ht="17.399999999999999" x14ac:dyDescent="0.3">
      <c r="A868" s="4"/>
      <c r="B868" s="4"/>
      <c r="C868" s="4"/>
      <c r="D868" s="4"/>
      <c r="E868" s="4"/>
      <c r="F868" s="4"/>
    </row>
    <row r="869" spans="1:6" ht="17.399999999999999" x14ac:dyDescent="0.3">
      <c r="A869" s="4"/>
      <c r="B869" s="4"/>
      <c r="C869" s="4"/>
      <c r="D869" s="4"/>
      <c r="E869" s="4"/>
      <c r="F869" s="4"/>
    </row>
    <row r="870" spans="1:6" ht="17.399999999999999" x14ac:dyDescent="0.3">
      <c r="A870" s="4"/>
      <c r="B870" s="4"/>
      <c r="C870" s="4"/>
      <c r="D870" s="4"/>
      <c r="E870" s="4"/>
      <c r="F870" s="4"/>
    </row>
    <row r="871" spans="1:6" ht="17.399999999999999" x14ac:dyDescent="0.3">
      <c r="A871" s="4"/>
      <c r="B871" s="4"/>
      <c r="C871" s="4"/>
      <c r="D871" s="4"/>
      <c r="E871" s="4"/>
      <c r="F871" s="4"/>
    </row>
    <row r="872" spans="1:6" ht="17.399999999999999" x14ac:dyDescent="0.3">
      <c r="A872" s="4"/>
      <c r="B872" s="4"/>
      <c r="C872" s="4"/>
      <c r="D872" s="4"/>
      <c r="E872" s="4"/>
      <c r="F872" s="4"/>
    </row>
    <row r="873" spans="1:6" ht="17.399999999999999" x14ac:dyDescent="0.3">
      <c r="A873" s="4"/>
      <c r="B873" s="4"/>
      <c r="C873" s="4"/>
      <c r="D873" s="4"/>
      <c r="E873" s="4"/>
      <c r="F873" s="4"/>
    </row>
    <row r="874" spans="1:6" ht="17.399999999999999" x14ac:dyDescent="0.3">
      <c r="A874" s="4"/>
      <c r="B874" s="4"/>
      <c r="C874" s="4"/>
      <c r="D874" s="4"/>
      <c r="E874" s="4"/>
      <c r="F874" s="4"/>
    </row>
    <row r="875" spans="1:6" ht="17.399999999999999" x14ac:dyDescent="0.3">
      <c r="A875" s="4"/>
      <c r="B875" s="4"/>
      <c r="C875" s="4"/>
      <c r="D875" s="4"/>
      <c r="E875" s="4"/>
      <c r="F875" s="4"/>
    </row>
    <row r="876" spans="1:6" ht="17.399999999999999" x14ac:dyDescent="0.3">
      <c r="A876" s="4"/>
      <c r="B876" s="4"/>
      <c r="C876" s="4"/>
      <c r="D876" s="4"/>
      <c r="E876" s="4"/>
      <c r="F876" s="4"/>
    </row>
    <row r="877" spans="1:6" ht="17.399999999999999" x14ac:dyDescent="0.3">
      <c r="A877" s="4"/>
      <c r="B877" s="4"/>
      <c r="C877" s="4"/>
      <c r="D877" s="4"/>
      <c r="E877" s="4"/>
      <c r="F877" s="4"/>
    </row>
    <row r="878" spans="1:6" ht="17.399999999999999" x14ac:dyDescent="0.3">
      <c r="A878" s="4"/>
      <c r="B878" s="4"/>
      <c r="C878" s="4"/>
      <c r="D878" s="4"/>
      <c r="E878" s="4"/>
      <c r="F878" s="4"/>
    </row>
    <row r="879" spans="1:6" ht="17.399999999999999" x14ac:dyDescent="0.3">
      <c r="A879" s="4"/>
      <c r="B879" s="4"/>
      <c r="C879" s="4"/>
      <c r="D879" s="4"/>
      <c r="E879" s="4"/>
      <c r="F879" s="4"/>
    </row>
    <row r="880" spans="1:6" ht="17.399999999999999" x14ac:dyDescent="0.3">
      <c r="A880" s="4"/>
      <c r="B880" s="4"/>
      <c r="C880" s="4"/>
      <c r="D880" s="4"/>
      <c r="E880" s="4"/>
      <c r="F880" s="4"/>
    </row>
    <row r="881" spans="1:6" ht="17.399999999999999" x14ac:dyDescent="0.3">
      <c r="A881" s="4"/>
      <c r="B881" s="4"/>
      <c r="C881" s="4"/>
      <c r="D881" s="4"/>
      <c r="E881" s="4"/>
      <c r="F881" s="4"/>
    </row>
    <row r="882" spans="1:6" ht="17.399999999999999" x14ac:dyDescent="0.3">
      <c r="A882" s="4"/>
      <c r="B882" s="4"/>
      <c r="C882" s="4"/>
      <c r="D882" s="4"/>
      <c r="E882" s="4"/>
      <c r="F882" s="4"/>
    </row>
    <row r="883" spans="1:6" ht="17.399999999999999" x14ac:dyDescent="0.3">
      <c r="A883" s="4"/>
      <c r="B883" s="4"/>
      <c r="C883" s="4"/>
      <c r="D883" s="4"/>
      <c r="E883" s="4"/>
      <c r="F883" s="4"/>
    </row>
    <row r="884" spans="1:6" ht="17.399999999999999" x14ac:dyDescent="0.3">
      <c r="A884" s="4"/>
      <c r="B884" s="4"/>
      <c r="C884" s="4"/>
      <c r="D884" s="4"/>
      <c r="E884" s="4"/>
      <c r="F884" s="4"/>
    </row>
    <row r="885" spans="1:6" ht="17.399999999999999" x14ac:dyDescent="0.3">
      <c r="A885" s="4"/>
      <c r="B885" s="4"/>
      <c r="C885" s="4"/>
      <c r="D885" s="4"/>
      <c r="E885" s="4"/>
      <c r="F885" s="4"/>
    </row>
    <row r="886" spans="1:6" ht="17.399999999999999" x14ac:dyDescent="0.3">
      <c r="A886" s="4"/>
      <c r="B886" s="4"/>
      <c r="C886" s="4"/>
      <c r="D886" s="4"/>
      <c r="E886" s="4"/>
      <c r="F886" s="4"/>
    </row>
    <row r="887" spans="1:6" ht="17.399999999999999" x14ac:dyDescent="0.3">
      <c r="A887" s="4"/>
      <c r="B887" s="4"/>
      <c r="C887" s="4"/>
      <c r="D887" s="4"/>
      <c r="E887" s="4"/>
      <c r="F887" s="4"/>
    </row>
    <row r="888" spans="1:6" ht="17.399999999999999" x14ac:dyDescent="0.3">
      <c r="A888" s="4"/>
      <c r="B888" s="4"/>
      <c r="C888" s="4"/>
      <c r="D888" s="4"/>
      <c r="E888" s="4"/>
      <c r="F888" s="4"/>
    </row>
    <row r="889" spans="1:6" ht="17.399999999999999" x14ac:dyDescent="0.3">
      <c r="A889" s="4"/>
      <c r="B889" s="4"/>
      <c r="C889" s="4"/>
      <c r="D889" s="4"/>
      <c r="E889" s="4"/>
      <c r="F889" s="4"/>
    </row>
    <row r="890" spans="1:6" ht="17.399999999999999" x14ac:dyDescent="0.3">
      <c r="A890" s="4"/>
      <c r="B890" s="4"/>
      <c r="C890" s="4"/>
      <c r="D890" s="4"/>
      <c r="E890" s="4"/>
      <c r="F890" s="4"/>
    </row>
    <row r="891" spans="1:6" ht="17.399999999999999" x14ac:dyDescent="0.3">
      <c r="A891" s="4"/>
      <c r="B891" s="4"/>
      <c r="C891" s="4"/>
      <c r="D891" s="4"/>
      <c r="E891" s="4"/>
      <c r="F891" s="4"/>
    </row>
    <row r="892" spans="1:6" ht="17.399999999999999" x14ac:dyDescent="0.3">
      <c r="A892" s="4"/>
      <c r="B892" s="4"/>
      <c r="C892" s="4"/>
      <c r="D892" s="4"/>
      <c r="E892" s="4"/>
      <c r="F892" s="4"/>
    </row>
    <row r="893" spans="1:6" ht="17.399999999999999" x14ac:dyDescent="0.3">
      <c r="A893" s="4"/>
      <c r="B893" s="4"/>
      <c r="C893" s="4"/>
      <c r="D893" s="4"/>
      <c r="E893" s="4"/>
      <c r="F893" s="4"/>
    </row>
    <row r="894" spans="1:6" ht="17.399999999999999" x14ac:dyDescent="0.3">
      <c r="A894" s="4"/>
      <c r="B894" s="4"/>
      <c r="C894" s="4"/>
      <c r="D894" s="4"/>
      <c r="E894" s="4"/>
      <c r="F894" s="4"/>
    </row>
    <row r="895" spans="1:6" ht="17.399999999999999" x14ac:dyDescent="0.3">
      <c r="A895" s="4"/>
      <c r="B895" s="4"/>
      <c r="C895" s="4"/>
      <c r="D895" s="4"/>
      <c r="E895" s="4"/>
      <c r="F895" s="4"/>
    </row>
    <row r="896" spans="1:6" ht="17.399999999999999" x14ac:dyDescent="0.3">
      <c r="A896" s="4"/>
      <c r="B896" s="4"/>
      <c r="C896" s="4"/>
      <c r="D896" s="4"/>
      <c r="E896" s="4"/>
      <c r="F896" s="4"/>
    </row>
    <row r="897" spans="1:6" ht="17.399999999999999" x14ac:dyDescent="0.3">
      <c r="A897" s="4"/>
      <c r="B897" s="4"/>
      <c r="C897" s="4"/>
      <c r="D897" s="4"/>
      <c r="E897" s="4"/>
      <c r="F897" s="4"/>
    </row>
    <row r="898" spans="1:6" ht="17.399999999999999" x14ac:dyDescent="0.3">
      <c r="A898" s="4"/>
      <c r="B898" s="4"/>
      <c r="C898" s="4"/>
      <c r="D898" s="4"/>
      <c r="E898" s="4"/>
      <c r="F898" s="4"/>
    </row>
    <row r="899" spans="1:6" ht="17.399999999999999" x14ac:dyDescent="0.3">
      <c r="A899" s="4"/>
      <c r="B899" s="4"/>
      <c r="C899" s="4"/>
      <c r="D899" s="4"/>
      <c r="E899" s="4"/>
      <c r="F899" s="4"/>
    </row>
    <row r="900" spans="1:6" ht="17.399999999999999" x14ac:dyDescent="0.3">
      <c r="A900" s="4"/>
      <c r="B900" s="4"/>
      <c r="C900" s="4"/>
      <c r="D900" s="4"/>
      <c r="E900" s="4"/>
      <c r="F900" s="4"/>
    </row>
    <row r="901" spans="1:6" ht="17.399999999999999" x14ac:dyDescent="0.3">
      <c r="A901" s="4"/>
      <c r="B901" s="4"/>
      <c r="C901" s="4"/>
      <c r="D901" s="4"/>
      <c r="E901" s="4"/>
      <c r="F901" s="4"/>
    </row>
    <row r="902" spans="1:6" ht="17.399999999999999" x14ac:dyDescent="0.3">
      <c r="A902" s="4"/>
      <c r="B902" s="4"/>
      <c r="C902" s="4"/>
      <c r="D902" s="4"/>
      <c r="E902" s="4"/>
      <c r="F902" s="4"/>
    </row>
    <row r="903" spans="1:6" ht="17.399999999999999" x14ac:dyDescent="0.3">
      <c r="A903" s="4"/>
      <c r="B903" s="4"/>
      <c r="C903" s="4"/>
      <c r="D903" s="4"/>
      <c r="E903" s="4"/>
      <c r="F903" s="4"/>
    </row>
    <row r="904" spans="1:6" ht="17.399999999999999" x14ac:dyDescent="0.3">
      <c r="A904" s="4"/>
      <c r="B904" s="4"/>
      <c r="C904" s="4"/>
      <c r="D904" s="4"/>
      <c r="E904" s="4"/>
      <c r="F904" s="4"/>
    </row>
    <row r="905" spans="1:6" ht="17.399999999999999" x14ac:dyDescent="0.3">
      <c r="A905" s="4"/>
      <c r="B905" s="4"/>
      <c r="C905" s="4"/>
      <c r="D905" s="4"/>
      <c r="E905" s="4"/>
      <c r="F905" s="4"/>
    </row>
    <row r="906" spans="1:6" ht="17.399999999999999" x14ac:dyDescent="0.3">
      <c r="A906" s="4"/>
      <c r="B906" s="4"/>
      <c r="C906" s="4"/>
      <c r="D906" s="4"/>
      <c r="E906" s="4"/>
      <c r="F906" s="4"/>
    </row>
    <row r="907" spans="1:6" ht="17.399999999999999" x14ac:dyDescent="0.3">
      <c r="A907" s="4"/>
      <c r="B907" s="4"/>
      <c r="C907" s="4"/>
      <c r="D907" s="4"/>
      <c r="E907" s="4"/>
      <c r="F907" s="4"/>
    </row>
    <row r="908" spans="1:6" ht="17.399999999999999" x14ac:dyDescent="0.3">
      <c r="A908" s="4"/>
      <c r="B908" s="4"/>
      <c r="C908" s="4"/>
      <c r="D908" s="4"/>
      <c r="E908" s="4"/>
      <c r="F908" s="4"/>
    </row>
    <row r="909" spans="1:6" ht="17.399999999999999" x14ac:dyDescent="0.3">
      <c r="A909" s="4"/>
      <c r="B909" s="4"/>
      <c r="C909" s="4"/>
      <c r="D909" s="4"/>
      <c r="E909" s="4"/>
      <c r="F909" s="4"/>
    </row>
    <row r="910" spans="1:6" ht="17.399999999999999" x14ac:dyDescent="0.3">
      <c r="A910" s="4"/>
      <c r="B910" s="4"/>
      <c r="C910" s="4"/>
      <c r="D910" s="4"/>
      <c r="E910" s="4"/>
      <c r="F910" s="4"/>
    </row>
    <row r="911" spans="1:6" ht="17.399999999999999" x14ac:dyDescent="0.3">
      <c r="A911" s="4"/>
      <c r="B911" s="4"/>
      <c r="C911" s="4"/>
      <c r="D911" s="4"/>
      <c r="E911" s="4"/>
      <c r="F911" s="4"/>
    </row>
    <row r="912" spans="1:6" ht="17.399999999999999" x14ac:dyDescent="0.3">
      <c r="A912" s="4"/>
      <c r="B912" s="4"/>
      <c r="C912" s="4"/>
      <c r="D912" s="4"/>
      <c r="E912" s="4"/>
      <c r="F912" s="4"/>
    </row>
    <row r="913" spans="1:6" ht="17.399999999999999" x14ac:dyDescent="0.3">
      <c r="A913" s="4"/>
      <c r="B913" s="4"/>
      <c r="C913" s="4"/>
      <c r="D913" s="4"/>
      <c r="E913" s="4"/>
      <c r="F913" s="4"/>
    </row>
    <row r="914" spans="1:6" ht="17.399999999999999" x14ac:dyDescent="0.3">
      <c r="A914" s="4"/>
      <c r="B914" s="4"/>
      <c r="C914" s="4"/>
      <c r="D914" s="4"/>
      <c r="E914" s="4"/>
      <c r="F914" s="4"/>
    </row>
    <row r="915" spans="1:6" ht="17.399999999999999" x14ac:dyDescent="0.3">
      <c r="A915" s="4"/>
      <c r="B915" s="4"/>
      <c r="C915" s="4"/>
      <c r="D915" s="4"/>
      <c r="E915" s="4"/>
      <c r="F915" s="4"/>
    </row>
    <row r="916" spans="1:6" ht="17.399999999999999" x14ac:dyDescent="0.3">
      <c r="A916" s="4"/>
      <c r="B916" s="4"/>
      <c r="C916" s="4"/>
      <c r="D916" s="4"/>
      <c r="E916" s="4"/>
      <c r="F916" s="4"/>
    </row>
    <row r="917" spans="1:6" ht="17.399999999999999" x14ac:dyDescent="0.3">
      <c r="A917" s="4"/>
      <c r="B917" s="4"/>
      <c r="C917" s="4"/>
      <c r="D917" s="4"/>
      <c r="E917" s="4"/>
      <c r="F917" s="4"/>
    </row>
    <row r="918" spans="1:6" ht="17.399999999999999" x14ac:dyDescent="0.3">
      <c r="A918" s="4"/>
      <c r="B918" s="4"/>
      <c r="C918" s="4"/>
      <c r="D918" s="4"/>
      <c r="E918" s="4"/>
      <c r="F918" s="4"/>
    </row>
    <row r="919" spans="1:6" ht="17.399999999999999" x14ac:dyDescent="0.3">
      <c r="A919" s="4"/>
      <c r="B919" s="4"/>
      <c r="C919" s="4"/>
      <c r="D919" s="4"/>
      <c r="E919" s="4"/>
      <c r="F919" s="4"/>
    </row>
    <row r="920" spans="1:6" ht="17.399999999999999" x14ac:dyDescent="0.3">
      <c r="A920" s="4"/>
      <c r="B920" s="4"/>
      <c r="C920" s="4"/>
      <c r="D920" s="4"/>
      <c r="E920" s="4"/>
      <c r="F920" s="4"/>
    </row>
    <row r="921" spans="1:6" ht="17.399999999999999" x14ac:dyDescent="0.3">
      <c r="A921" s="4"/>
      <c r="B921" s="4"/>
      <c r="C921" s="4"/>
      <c r="D921" s="4"/>
      <c r="E921" s="4"/>
      <c r="F921" s="4"/>
    </row>
    <row r="922" spans="1:6" ht="17.399999999999999" x14ac:dyDescent="0.3">
      <c r="A922" s="4"/>
      <c r="B922" s="4"/>
      <c r="C922" s="4"/>
      <c r="D922" s="4"/>
      <c r="E922" s="4"/>
      <c r="F922" s="4"/>
    </row>
    <row r="923" spans="1:6" ht="17.399999999999999" x14ac:dyDescent="0.3">
      <c r="A923" s="4"/>
      <c r="B923" s="4"/>
      <c r="C923" s="4"/>
      <c r="D923" s="4"/>
      <c r="E923" s="4"/>
      <c r="F923" s="4"/>
    </row>
    <row r="924" spans="1:6" ht="17.399999999999999" x14ac:dyDescent="0.3">
      <c r="A924" s="4"/>
      <c r="B924" s="4"/>
      <c r="C924" s="4"/>
      <c r="D924" s="4"/>
      <c r="E924" s="4"/>
      <c r="F924" s="4"/>
    </row>
    <row r="925" spans="1:6" ht="17.399999999999999" x14ac:dyDescent="0.3">
      <c r="A925" s="4"/>
      <c r="B925" s="4"/>
      <c r="C925" s="4"/>
      <c r="D925" s="4"/>
      <c r="E925" s="4"/>
      <c r="F925" s="4"/>
    </row>
    <row r="926" spans="1:6" ht="17.399999999999999" x14ac:dyDescent="0.3">
      <c r="A926" s="4"/>
      <c r="B926" s="4"/>
      <c r="C926" s="4"/>
      <c r="D926" s="4"/>
      <c r="E926" s="4"/>
      <c r="F926" s="4"/>
    </row>
    <row r="927" spans="1:6" ht="17.399999999999999" x14ac:dyDescent="0.3">
      <c r="A927" s="4"/>
      <c r="B927" s="4"/>
      <c r="C927" s="4"/>
      <c r="D927" s="4"/>
      <c r="E927" s="4"/>
      <c r="F927" s="4"/>
    </row>
    <row r="928" spans="1:6" ht="17.399999999999999" x14ac:dyDescent="0.3">
      <c r="A928" s="4"/>
      <c r="B928" s="4"/>
      <c r="C928" s="4"/>
      <c r="D928" s="4"/>
      <c r="E928" s="4"/>
      <c r="F928" s="4"/>
    </row>
    <row r="929" spans="1:6" ht="17.399999999999999" x14ac:dyDescent="0.3">
      <c r="A929" s="4"/>
      <c r="B929" s="4"/>
      <c r="C929" s="4"/>
      <c r="D929" s="4"/>
      <c r="E929" s="4"/>
      <c r="F929" s="4"/>
    </row>
    <row r="930" spans="1:6" ht="17.399999999999999" x14ac:dyDescent="0.3">
      <c r="A930" s="4"/>
      <c r="B930" s="4"/>
      <c r="C930" s="4"/>
      <c r="D930" s="4"/>
      <c r="E930" s="4"/>
      <c r="F930" s="4"/>
    </row>
    <row r="931" spans="1:6" ht="17.399999999999999" x14ac:dyDescent="0.3">
      <c r="A931" s="4"/>
      <c r="B931" s="4"/>
      <c r="C931" s="4"/>
      <c r="D931" s="4"/>
      <c r="E931" s="4"/>
      <c r="F931" s="4"/>
    </row>
    <row r="932" spans="1:6" ht="17.399999999999999" x14ac:dyDescent="0.3">
      <c r="A932" s="4"/>
      <c r="B932" s="4"/>
      <c r="C932" s="4"/>
      <c r="D932" s="4"/>
      <c r="E932" s="4"/>
      <c r="F932" s="4"/>
    </row>
    <row r="933" spans="1:6" ht="17.399999999999999" x14ac:dyDescent="0.3">
      <c r="A933" s="4"/>
      <c r="B933" s="4"/>
      <c r="C933" s="4"/>
      <c r="D933" s="4"/>
      <c r="E933" s="4"/>
      <c r="F933" s="4"/>
    </row>
    <row r="934" spans="1:6" ht="17.399999999999999" x14ac:dyDescent="0.3">
      <c r="A934" s="4"/>
      <c r="B934" s="4"/>
      <c r="C934" s="4"/>
      <c r="D934" s="4"/>
      <c r="E934" s="4"/>
      <c r="F934" s="4"/>
    </row>
    <row r="935" spans="1:6" ht="17.399999999999999" x14ac:dyDescent="0.3">
      <c r="A935" s="4"/>
      <c r="B935" s="4"/>
      <c r="C935" s="4"/>
      <c r="D935" s="4"/>
      <c r="E935" s="4"/>
      <c r="F935" s="4"/>
    </row>
    <row r="936" spans="1:6" ht="17.399999999999999" x14ac:dyDescent="0.3">
      <c r="A936" s="4"/>
      <c r="B936" s="4"/>
      <c r="C936" s="4"/>
      <c r="D936" s="4"/>
      <c r="E936" s="4"/>
      <c r="F936" s="4"/>
    </row>
    <row r="937" spans="1:6" ht="17.399999999999999" x14ac:dyDescent="0.3">
      <c r="A937" s="4"/>
      <c r="B937" s="4"/>
      <c r="C937" s="4"/>
      <c r="D937" s="4"/>
      <c r="E937" s="4"/>
      <c r="F937" s="4"/>
    </row>
    <row r="938" spans="1:6" ht="17.399999999999999" x14ac:dyDescent="0.3">
      <c r="A938" s="4"/>
      <c r="B938" s="4"/>
      <c r="C938" s="4"/>
      <c r="D938" s="4"/>
      <c r="E938" s="4"/>
      <c r="F938" s="4"/>
    </row>
    <row r="939" spans="1:6" ht="17.399999999999999" x14ac:dyDescent="0.3">
      <c r="A939" s="4"/>
      <c r="B939" s="4"/>
      <c r="C939" s="4"/>
      <c r="D939" s="4"/>
      <c r="E939" s="4"/>
      <c r="F939" s="4"/>
    </row>
    <row r="940" spans="1:6" ht="17.399999999999999" x14ac:dyDescent="0.3">
      <c r="A940" s="4"/>
      <c r="B940" s="4"/>
      <c r="C940" s="4"/>
      <c r="D940" s="4"/>
      <c r="E940" s="4"/>
      <c r="F940" s="4"/>
    </row>
    <row r="941" spans="1:6" ht="17.399999999999999" x14ac:dyDescent="0.3">
      <c r="A941" s="4"/>
      <c r="B941" s="4"/>
      <c r="C941" s="4"/>
      <c r="D941" s="4"/>
      <c r="E941" s="4"/>
      <c r="F941" s="4"/>
    </row>
    <row r="942" spans="1:6" ht="17.399999999999999" x14ac:dyDescent="0.3">
      <c r="A942" s="4"/>
      <c r="B942" s="4"/>
      <c r="C942" s="4"/>
      <c r="D942" s="4"/>
      <c r="E942" s="4"/>
      <c r="F942" s="4"/>
    </row>
    <row r="943" spans="1:6" ht="17.399999999999999" x14ac:dyDescent="0.3">
      <c r="A943" s="4"/>
      <c r="B943" s="4"/>
      <c r="C943" s="4"/>
      <c r="D943" s="4"/>
      <c r="E943" s="4"/>
      <c r="F943" s="4"/>
    </row>
    <row r="944" spans="1:6" ht="17.399999999999999" x14ac:dyDescent="0.3">
      <c r="A944" s="4"/>
      <c r="B944" s="4"/>
      <c r="C944" s="4"/>
      <c r="D944" s="4"/>
      <c r="E944" s="4"/>
      <c r="F944" s="4"/>
    </row>
    <row r="945" spans="1:6" ht="17.399999999999999" x14ac:dyDescent="0.3">
      <c r="A945" s="4"/>
      <c r="B945" s="4"/>
      <c r="C945" s="4"/>
      <c r="D945" s="4"/>
      <c r="E945" s="4"/>
      <c r="F945" s="4"/>
    </row>
    <row r="946" spans="1:6" ht="17.399999999999999" x14ac:dyDescent="0.3">
      <c r="A946" s="4"/>
      <c r="B946" s="4"/>
      <c r="C946" s="4"/>
      <c r="D946" s="4"/>
      <c r="E946" s="4"/>
      <c r="F946" s="4"/>
    </row>
    <row r="947" spans="1:6" ht="17.399999999999999" x14ac:dyDescent="0.3">
      <c r="A947" s="4"/>
      <c r="B947" s="4"/>
      <c r="C947" s="4"/>
      <c r="D947" s="4"/>
      <c r="E947" s="4"/>
      <c r="F947" s="4"/>
    </row>
    <row r="948" spans="1:6" ht="17.399999999999999" x14ac:dyDescent="0.3">
      <c r="A948" s="4"/>
      <c r="B948" s="4"/>
      <c r="C948" s="4"/>
      <c r="D948" s="4"/>
      <c r="E948" s="4"/>
      <c r="F948" s="4"/>
    </row>
    <row r="949" spans="1:6" ht="17.399999999999999" x14ac:dyDescent="0.3">
      <c r="A949" s="4"/>
      <c r="B949" s="4"/>
      <c r="C949" s="4"/>
      <c r="D949" s="4"/>
      <c r="E949" s="4"/>
      <c r="F949" s="4"/>
    </row>
    <row r="950" spans="1:6" ht="17.399999999999999" x14ac:dyDescent="0.3">
      <c r="A950" s="4"/>
      <c r="B950" s="4"/>
      <c r="C950" s="4"/>
      <c r="D950" s="4"/>
      <c r="E950" s="4"/>
      <c r="F950" s="4"/>
    </row>
    <row r="951" spans="1:6" ht="17.399999999999999" x14ac:dyDescent="0.3">
      <c r="A951" s="4"/>
      <c r="B951" s="4"/>
      <c r="C951" s="4"/>
      <c r="D951" s="4"/>
      <c r="E951" s="4"/>
      <c r="F951" s="4"/>
    </row>
    <row r="952" spans="1:6" ht="17.399999999999999" x14ac:dyDescent="0.3">
      <c r="A952" s="4"/>
      <c r="B952" s="4"/>
      <c r="C952" s="4"/>
      <c r="D952" s="4"/>
      <c r="E952" s="4"/>
      <c r="F952" s="4"/>
    </row>
    <row r="953" spans="1:6" ht="17.399999999999999" x14ac:dyDescent="0.3">
      <c r="A953" s="4"/>
      <c r="B953" s="4"/>
      <c r="C953" s="4"/>
      <c r="D953" s="4"/>
      <c r="E953" s="4"/>
      <c r="F953" s="4"/>
    </row>
    <row r="954" spans="1:6" ht="17.399999999999999" x14ac:dyDescent="0.3">
      <c r="A954" s="4"/>
      <c r="B954" s="4"/>
      <c r="C954" s="4"/>
      <c r="D954" s="4"/>
      <c r="E954" s="4"/>
      <c r="F954" s="4"/>
    </row>
    <row r="955" spans="1:6" ht="17.399999999999999" x14ac:dyDescent="0.3">
      <c r="A955" s="4"/>
      <c r="B955" s="4"/>
      <c r="C955" s="4"/>
      <c r="D955" s="4"/>
      <c r="E955" s="4"/>
      <c r="F955" s="4"/>
    </row>
    <row r="956" spans="1:6" ht="17.399999999999999" x14ac:dyDescent="0.3">
      <c r="A956" s="4"/>
      <c r="B956" s="4"/>
      <c r="C956" s="4"/>
      <c r="D956" s="4"/>
      <c r="E956" s="4"/>
      <c r="F956" s="4"/>
    </row>
    <row r="957" spans="1:6" ht="17.399999999999999" x14ac:dyDescent="0.3">
      <c r="A957" s="4"/>
      <c r="B957" s="4"/>
      <c r="C957" s="4"/>
      <c r="D957" s="4"/>
      <c r="E957" s="4"/>
      <c r="F957" s="4"/>
    </row>
    <row r="958" spans="1:6" ht="17.399999999999999" x14ac:dyDescent="0.3">
      <c r="A958" s="4"/>
      <c r="B958" s="4"/>
      <c r="C958" s="4"/>
      <c r="D958" s="4"/>
      <c r="E958" s="4"/>
      <c r="F958" s="4"/>
    </row>
    <row r="959" spans="1:6" ht="17.399999999999999" x14ac:dyDescent="0.3">
      <c r="A959" s="4"/>
      <c r="B959" s="4"/>
      <c r="C959" s="4"/>
      <c r="D959" s="4"/>
      <c r="E959" s="4"/>
      <c r="F959" s="4"/>
    </row>
    <row r="960" spans="1:6" ht="17.399999999999999" x14ac:dyDescent="0.3">
      <c r="A960" s="4"/>
      <c r="B960" s="4"/>
      <c r="C960" s="4"/>
      <c r="D960" s="4"/>
      <c r="E960" s="4"/>
      <c r="F960" s="4"/>
    </row>
    <row r="961" spans="1:6" ht="17.399999999999999" x14ac:dyDescent="0.3">
      <c r="A961" s="4"/>
      <c r="B961" s="4"/>
      <c r="C961" s="4"/>
      <c r="D961" s="4"/>
      <c r="E961" s="4"/>
      <c r="F961" s="4"/>
    </row>
    <row r="962" spans="1:6" ht="17.399999999999999" x14ac:dyDescent="0.3">
      <c r="A962" s="4"/>
      <c r="B962" s="4"/>
      <c r="C962" s="4"/>
      <c r="D962" s="4"/>
      <c r="E962" s="4"/>
      <c r="F962" s="4"/>
    </row>
    <row r="963" spans="1:6" ht="17.399999999999999" x14ac:dyDescent="0.3">
      <c r="A963" s="4"/>
      <c r="B963" s="4"/>
      <c r="C963" s="4"/>
      <c r="D963" s="4"/>
      <c r="E963" s="4"/>
      <c r="F963" s="4"/>
    </row>
    <row r="964" spans="1:6" ht="17.399999999999999" x14ac:dyDescent="0.3">
      <c r="A964" s="4"/>
      <c r="B964" s="4"/>
      <c r="C964" s="4"/>
      <c r="D964" s="4"/>
      <c r="E964" s="4"/>
      <c r="F964" s="4"/>
    </row>
    <row r="965" spans="1:6" ht="17.399999999999999" x14ac:dyDescent="0.3">
      <c r="A965" s="4"/>
      <c r="B965" s="4"/>
      <c r="C965" s="4"/>
      <c r="D965" s="4"/>
      <c r="E965" s="4"/>
      <c r="F965" s="4"/>
    </row>
    <row r="966" spans="1:6" ht="17.399999999999999" x14ac:dyDescent="0.3">
      <c r="A966" s="4"/>
      <c r="B966" s="4"/>
      <c r="C966" s="4"/>
      <c r="D966" s="4"/>
      <c r="E966" s="4"/>
      <c r="F966" s="4"/>
    </row>
    <row r="967" spans="1:6" ht="17.399999999999999" x14ac:dyDescent="0.3">
      <c r="A967" s="4"/>
      <c r="B967" s="4"/>
      <c r="C967" s="4"/>
      <c r="D967" s="4"/>
      <c r="E967" s="4"/>
      <c r="F967" s="4"/>
    </row>
    <row r="968" spans="1:6" ht="17.399999999999999" x14ac:dyDescent="0.3">
      <c r="A968" s="4"/>
      <c r="B968" s="4"/>
      <c r="C968" s="4"/>
      <c r="D968" s="4"/>
      <c r="E968" s="4"/>
      <c r="F968" s="4"/>
    </row>
    <row r="969" spans="1:6" ht="17.399999999999999" x14ac:dyDescent="0.3">
      <c r="A969" s="4"/>
      <c r="B969" s="4"/>
      <c r="C969" s="4"/>
      <c r="D969" s="4"/>
      <c r="E969" s="4"/>
      <c r="F969" s="4"/>
    </row>
    <row r="970" spans="1:6" ht="17.399999999999999" x14ac:dyDescent="0.3">
      <c r="A970" s="4"/>
      <c r="B970" s="4"/>
      <c r="C970" s="4"/>
      <c r="D970" s="4"/>
      <c r="E970" s="4"/>
      <c r="F970" s="4"/>
    </row>
    <row r="971" spans="1:6" ht="17.399999999999999" x14ac:dyDescent="0.3">
      <c r="A971" s="4"/>
      <c r="B971" s="4"/>
      <c r="C971" s="4"/>
      <c r="D971" s="4"/>
      <c r="E971" s="4"/>
      <c r="F971" s="4"/>
    </row>
    <row r="972" spans="1:6" ht="17.399999999999999" x14ac:dyDescent="0.3">
      <c r="A972" s="4"/>
      <c r="B972" s="4"/>
      <c r="C972" s="4"/>
      <c r="D972" s="4"/>
      <c r="E972" s="4"/>
      <c r="F972" s="4"/>
    </row>
    <row r="973" spans="1:6" ht="17.399999999999999" x14ac:dyDescent="0.3">
      <c r="A973" s="4"/>
      <c r="B973" s="4"/>
      <c r="C973" s="4"/>
      <c r="D973" s="4"/>
      <c r="E973" s="4"/>
      <c r="F973" s="4"/>
    </row>
    <row r="974" spans="1:6" ht="17.399999999999999" x14ac:dyDescent="0.3">
      <c r="A974" s="4"/>
      <c r="B974" s="4"/>
      <c r="C974" s="4"/>
      <c r="D974" s="4"/>
      <c r="E974" s="4"/>
      <c r="F974" s="4"/>
    </row>
    <row r="975" spans="1:6" ht="17.399999999999999" x14ac:dyDescent="0.3">
      <c r="A975" s="4"/>
      <c r="B975" s="4"/>
      <c r="C975" s="4"/>
      <c r="D975" s="4"/>
      <c r="E975" s="4"/>
      <c r="F975" s="4"/>
    </row>
    <row r="976" spans="1:6" ht="17.399999999999999" x14ac:dyDescent="0.3">
      <c r="A976" s="4"/>
      <c r="B976" s="4"/>
      <c r="C976" s="4"/>
      <c r="D976" s="4"/>
      <c r="E976" s="4"/>
      <c r="F976" s="4"/>
    </row>
    <row r="977" spans="1:6" ht="17.399999999999999" x14ac:dyDescent="0.3">
      <c r="A977" s="4"/>
      <c r="B977" s="4"/>
      <c r="C977" s="4"/>
      <c r="D977" s="4"/>
      <c r="E977" s="4"/>
      <c r="F977" s="4"/>
    </row>
    <row r="978" spans="1:6" ht="17.399999999999999" x14ac:dyDescent="0.3">
      <c r="A978" s="4"/>
      <c r="B978" s="4"/>
      <c r="C978" s="4"/>
      <c r="D978" s="4"/>
      <c r="E978" s="4"/>
      <c r="F978" s="4"/>
    </row>
    <row r="979" spans="1:6" ht="17.399999999999999" x14ac:dyDescent="0.3">
      <c r="A979" s="4"/>
      <c r="B979" s="4"/>
      <c r="C979" s="4"/>
      <c r="D979" s="4"/>
      <c r="E979" s="4"/>
      <c r="F979" s="4"/>
    </row>
    <row r="980" spans="1:6" ht="17.399999999999999" x14ac:dyDescent="0.3">
      <c r="A980" s="4"/>
      <c r="B980" s="4"/>
      <c r="C980" s="4"/>
      <c r="D980" s="4"/>
      <c r="E980" s="4"/>
      <c r="F980" s="4"/>
    </row>
    <row r="981" spans="1:6" ht="17.399999999999999" x14ac:dyDescent="0.3">
      <c r="A981" s="4"/>
      <c r="B981" s="4"/>
      <c r="C981" s="4"/>
      <c r="D981" s="4"/>
      <c r="E981" s="4"/>
      <c r="F981" s="4"/>
    </row>
    <row r="982" spans="1:6" ht="17.399999999999999" x14ac:dyDescent="0.3">
      <c r="A982" s="4"/>
      <c r="B982" s="4"/>
      <c r="C982" s="4"/>
      <c r="D982" s="4"/>
      <c r="E982" s="4"/>
      <c r="F982" s="4"/>
    </row>
    <row r="983" spans="1:6" ht="17.399999999999999" x14ac:dyDescent="0.3">
      <c r="A983" s="4"/>
      <c r="B983" s="4"/>
      <c r="C983" s="4"/>
      <c r="D983" s="4"/>
      <c r="E983" s="4"/>
      <c r="F983" s="4"/>
    </row>
    <row r="984" spans="1:6" ht="17.399999999999999" x14ac:dyDescent="0.3">
      <c r="A984" s="4"/>
      <c r="B984" s="4"/>
      <c r="C984" s="4"/>
      <c r="D984" s="4"/>
      <c r="E984" s="4"/>
      <c r="F984" s="4"/>
    </row>
    <row r="985" spans="1:6" ht="17.399999999999999" x14ac:dyDescent="0.3">
      <c r="A985" s="4"/>
      <c r="B985" s="4"/>
      <c r="C985" s="4"/>
      <c r="D985" s="4"/>
      <c r="E985" s="4"/>
      <c r="F985" s="4"/>
    </row>
    <row r="986" spans="1:6" ht="17.399999999999999" x14ac:dyDescent="0.3">
      <c r="A986" s="4"/>
      <c r="B986" s="4"/>
      <c r="C986" s="4"/>
      <c r="D986" s="4"/>
      <c r="E986" s="4"/>
      <c r="F986" s="4"/>
    </row>
    <row r="987" spans="1:6" ht="17.399999999999999" x14ac:dyDescent="0.3">
      <c r="A987" s="4"/>
      <c r="B987" s="4"/>
      <c r="C987" s="4"/>
      <c r="D987" s="4"/>
      <c r="E987" s="4"/>
      <c r="F987" s="4"/>
    </row>
    <row r="988" spans="1:6" ht="17.399999999999999" x14ac:dyDescent="0.3">
      <c r="A988" s="4"/>
      <c r="B988" s="4"/>
      <c r="C988" s="4"/>
      <c r="D988" s="4"/>
      <c r="E988" s="4"/>
      <c r="F988" s="4"/>
    </row>
    <row r="989" spans="1:6" ht="17.399999999999999" x14ac:dyDescent="0.3">
      <c r="A989" s="4"/>
      <c r="B989" s="4"/>
      <c r="C989" s="4"/>
      <c r="D989" s="4"/>
      <c r="E989" s="4"/>
      <c r="F989" s="4"/>
    </row>
    <row r="990" spans="1:6" ht="17.399999999999999" x14ac:dyDescent="0.3">
      <c r="A990" s="4"/>
      <c r="B990" s="4"/>
      <c r="C990" s="4"/>
      <c r="D990" s="4"/>
      <c r="E990" s="4"/>
      <c r="F990" s="4"/>
    </row>
    <row r="991" spans="1:6" ht="17.399999999999999" x14ac:dyDescent="0.3">
      <c r="A991" s="4"/>
      <c r="B991" s="4"/>
      <c r="C991" s="4"/>
      <c r="D991" s="4"/>
      <c r="E991" s="4"/>
      <c r="F991" s="4"/>
    </row>
    <row r="992" spans="1:6" ht="17.399999999999999" x14ac:dyDescent="0.3">
      <c r="A992" s="4"/>
      <c r="B992" s="4"/>
      <c r="C992" s="4"/>
      <c r="D992" s="4"/>
      <c r="E992" s="4"/>
      <c r="F992" s="4"/>
    </row>
    <row r="993" spans="1:6" ht="17.399999999999999" x14ac:dyDescent="0.3">
      <c r="A993" s="4"/>
      <c r="B993" s="4"/>
      <c r="C993" s="4"/>
      <c r="D993" s="4"/>
      <c r="E993" s="4"/>
      <c r="F993" s="4"/>
    </row>
    <row r="994" spans="1:6" ht="17.399999999999999" x14ac:dyDescent="0.3">
      <c r="A994" s="4"/>
      <c r="B994" s="4"/>
      <c r="C994" s="4"/>
      <c r="D994" s="4"/>
      <c r="E994" s="4"/>
      <c r="F994" s="4"/>
    </row>
    <row r="995" spans="1:6" ht="17.399999999999999" x14ac:dyDescent="0.3">
      <c r="A995" s="4"/>
      <c r="B995" s="4"/>
      <c r="C995" s="4"/>
      <c r="D995" s="4"/>
      <c r="E995" s="4"/>
      <c r="F995" s="4"/>
    </row>
    <row r="996" spans="1:6" ht="17.399999999999999" x14ac:dyDescent="0.3">
      <c r="A996" s="4"/>
      <c r="B996" s="4"/>
      <c r="C996" s="4"/>
      <c r="D996" s="4"/>
      <c r="E996" s="4"/>
      <c r="F996" s="4"/>
    </row>
    <row r="997" spans="1:6" ht="17.399999999999999" x14ac:dyDescent="0.3">
      <c r="A997" s="4"/>
      <c r="B997" s="4"/>
      <c r="C997" s="4"/>
      <c r="D997" s="4"/>
      <c r="E997" s="4"/>
      <c r="F997" s="4"/>
    </row>
    <row r="998" spans="1:6" ht="17.399999999999999" x14ac:dyDescent="0.3">
      <c r="A998" s="4"/>
      <c r="B998" s="4"/>
      <c r="C998" s="4"/>
      <c r="D998" s="4"/>
      <c r="E998" s="4"/>
      <c r="F998" s="4"/>
    </row>
    <row r="999" spans="1:6" ht="17.399999999999999" x14ac:dyDescent="0.3">
      <c r="A999" s="4"/>
      <c r="B999" s="4"/>
      <c r="C999" s="4"/>
      <c r="D999" s="4"/>
      <c r="E999" s="4"/>
      <c r="F999" s="4"/>
    </row>
    <row r="1000" spans="1:6" ht="17.399999999999999" x14ac:dyDescent="0.3">
      <c r="A1000" s="4"/>
      <c r="B1000" s="4"/>
      <c r="C1000" s="4"/>
      <c r="D1000" s="4"/>
      <c r="E1000" s="4"/>
      <c r="F1000" s="4"/>
    </row>
    <row r="1001" spans="1:6" ht="17.399999999999999" x14ac:dyDescent="0.3">
      <c r="A1001" s="4"/>
      <c r="B1001" s="4"/>
      <c r="C1001" s="4"/>
      <c r="D1001" s="4"/>
      <c r="E1001" s="4"/>
      <c r="F1001" s="4"/>
    </row>
    <row r="1002" spans="1:6" ht="17.399999999999999" x14ac:dyDescent="0.3">
      <c r="A1002" s="4"/>
      <c r="B1002" s="4"/>
      <c r="C1002" s="4"/>
      <c r="D1002" s="4"/>
      <c r="E1002" s="4"/>
      <c r="F1002" s="4"/>
    </row>
    <row r="1003" spans="1:6" ht="17.399999999999999" x14ac:dyDescent="0.3">
      <c r="A1003" s="4"/>
      <c r="B1003" s="4"/>
      <c r="C1003" s="4"/>
      <c r="D1003" s="4"/>
      <c r="E1003" s="4"/>
      <c r="F1003" s="4"/>
    </row>
    <row r="1004" spans="1:6" ht="17.399999999999999" x14ac:dyDescent="0.3">
      <c r="A1004" s="4"/>
      <c r="B1004" s="4"/>
      <c r="C1004" s="4"/>
      <c r="D1004" s="4"/>
      <c r="E1004" s="4"/>
      <c r="F1004" s="4"/>
    </row>
    <row r="1005" spans="1:6" ht="17.399999999999999" x14ac:dyDescent="0.3">
      <c r="A1005" s="4"/>
      <c r="B1005" s="4"/>
      <c r="C1005" s="4"/>
      <c r="D1005" s="4"/>
      <c r="E1005" s="4"/>
      <c r="F1005" s="4"/>
    </row>
    <row r="1006" spans="1:6" ht="17.399999999999999" x14ac:dyDescent="0.3">
      <c r="A1006" s="4"/>
      <c r="B1006" s="4"/>
      <c r="C1006" s="4"/>
      <c r="D1006" s="4"/>
      <c r="E1006" s="4"/>
      <c r="F1006" s="4"/>
    </row>
    <row r="1007" spans="1:6" ht="17.399999999999999" x14ac:dyDescent="0.3">
      <c r="A1007" s="4"/>
      <c r="B1007" s="4"/>
      <c r="C1007" s="4"/>
      <c r="D1007" s="4"/>
      <c r="E1007" s="4"/>
      <c r="F1007" s="4"/>
    </row>
    <row r="1008" spans="1:6" ht="17.399999999999999" x14ac:dyDescent="0.3">
      <c r="A1008" s="4"/>
      <c r="B1008" s="4"/>
      <c r="C1008" s="4"/>
      <c r="D1008" s="4"/>
      <c r="E1008" s="4"/>
      <c r="F1008" s="4"/>
    </row>
    <row r="1009" spans="1:6" ht="17.399999999999999" x14ac:dyDescent="0.3">
      <c r="A1009" s="4"/>
      <c r="B1009" s="4"/>
      <c r="C1009" s="4"/>
      <c r="D1009" s="4"/>
      <c r="E1009" s="4"/>
      <c r="F1009" s="4"/>
    </row>
    <row r="1010" spans="1:6" ht="17.399999999999999" x14ac:dyDescent="0.3">
      <c r="A1010" s="4"/>
      <c r="B1010" s="4"/>
      <c r="C1010" s="4"/>
      <c r="D1010" s="4"/>
      <c r="E1010" s="4"/>
      <c r="F1010" s="4"/>
    </row>
    <row r="1011" spans="1:6" ht="17.399999999999999" x14ac:dyDescent="0.3">
      <c r="A1011" s="4"/>
      <c r="B1011" s="4"/>
      <c r="C1011" s="4"/>
      <c r="D1011" s="4"/>
      <c r="E1011" s="4"/>
      <c r="F1011" s="4"/>
    </row>
    <row r="1012" spans="1:6" ht="17.399999999999999" x14ac:dyDescent="0.3">
      <c r="A1012" s="4"/>
      <c r="B1012" s="4"/>
      <c r="C1012" s="4"/>
      <c r="D1012" s="4"/>
      <c r="E1012" s="4"/>
      <c r="F1012" s="4"/>
    </row>
    <row r="1013" spans="1:6" ht="17.399999999999999" x14ac:dyDescent="0.3">
      <c r="A1013" s="4"/>
      <c r="B1013" s="4"/>
      <c r="C1013" s="4"/>
      <c r="D1013" s="4"/>
      <c r="E1013" s="4"/>
      <c r="F1013" s="4"/>
    </row>
    <row r="1014" spans="1:6" ht="17.399999999999999" x14ac:dyDescent="0.3">
      <c r="A1014" s="4"/>
      <c r="B1014" s="4"/>
      <c r="C1014" s="4"/>
      <c r="D1014" s="4"/>
      <c r="E1014" s="4"/>
      <c r="F1014" s="4"/>
    </row>
    <row r="1015" spans="1:6" ht="17.399999999999999" x14ac:dyDescent="0.3">
      <c r="A1015" s="4"/>
      <c r="B1015" s="4"/>
      <c r="C1015" s="4"/>
      <c r="D1015" s="4"/>
      <c r="E1015" s="4"/>
      <c r="F1015" s="4"/>
    </row>
    <row r="1016" spans="1:6" ht="17.399999999999999" x14ac:dyDescent="0.3">
      <c r="A1016" s="4"/>
      <c r="B1016" s="4"/>
      <c r="C1016" s="4"/>
      <c r="D1016" s="4"/>
      <c r="E1016" s="4"/>
      <c r="F1016" s="4"/>
    </row>
    <row r="1017" spans="1:6" ht="17.399999999999999" x14ac:dyDescent="0.3">
      <c r="A1017" s="4"/>
      <c r="B1017" s="4"/>
      <c r="C1017" s="4"/>
      <c r="D1017" s="4"/>
      <c r="E1017" s="4"/>
      <c r="F1017" s="4"/>
    </row>
    <row r="1018" spans="1:6" ht="17.399999999999999" x14ac:dyDescent="0.3">
      <c r="A1018" s="4"/>
      <c r="B1018" s="4"/>
      <c r="C1018" s="4"/>
      <c r="D1018" s="4"/>
      <c r="E1018" s="4"/>
      <c r="F1018" s="4"/>
    </row>
    <row r="1019" spans="1:6" ht="17.399999999999999" x14ac:dyDescent="0.3">
      <c r="A1019" s="4"/>
      <c r="B1019" s="4"/>
      <c r="C1019" s="4"/>
      <c r="D1019" s="4"/>
      <c r="E1019" s="4"/>
      <c r="F1019" s="4"/>
    </row>
    <row r="1020" spans="1:6" ht="17.399999999999999" x14ac:dyDescent="0.3">
      <c r="A1020" s="4"/>
      <c r="B1020" s="4"/>
      <c r="C1020" s="4"/>
      <c r="D1020" s="4"/>
      <c r="E1020" s="4"/>
      <c r="F1020" s="4"/>
    </row>
    <row r="1021" spans="1:6" ht="17.399999999999999" x14ac:dyDescent="0.3">
      <c r="A1021" s="4"/>
      <c r="B1021" s="4"/>
      <c r="C1021" s="4"/>
      <c r="D1021" s="4"/>
      <c r="E1021" s="4"/>
      <c r="F1021" s="4"/>
    </row>
    <row r="1022" spans="1:6" ht="17.399999999999999" x14ac:dyDescent="0.3">
      <c r="A1022" s="4"/>
      <c r="B1022" s="4"/>
      <c r="C1022" s="4"/>
      <c r="D1022" s="4"/>
      <c r="E1022" s="4"/>
      <c r="F1022" s="4"/>
    </row>
    <row r="1023" spans="1:6" ht="17.399999999999999" x14ac:dyDescent="0.3">
      <c r="A1023" s="4"/>
      <c r="B1023" s="4"/>
      <c r="C1023" s="4"/>
      <c r="D1023" s="4"/>
      <c r="E1023" s="4"/>
      <c r="F1023" s="4"/>
    </row>
    <row r="1024" spans="1:6" ht="17.399999999999999" x14ac:dyDescent="0.3">
      <c r="A1024" s="4"/>
      <c r="B1024" s="4"/>
      <c r="C1024" s="4"/>
      <c r="D1024" s="4"/>
      <c r="E1024" s="4"/>
      <c r="F1024" s="4"/>
    </row>
    <row r="1025" spans="1:6" ht="17.399999999999999" x14ac:dyDescent="0.3">
      <c r="A1025" s="4"/>
      <c r="B1025" s="4"/>
      <c r="C1025" s="4"/>
      <c r="D1025" s="4"/>
      <c r="E1025" s="4"/>
      <c r="F1025" s="4"/>
    </row>
    <row r="1026" spans="1:6" ht="17.399999999999999" x14ac:dyDescent="0.3">
      <c r="A1026" s="4"/>
      <c r="B1026" s="4"/>
      <c r="C1026" s="4"/>
      <c r="D1026" s="4"/>
      <c r="E1026" s="4"/>
      <c r="F1026" s="4"/>
    </row>
    <row r="1027" spans="1:6" ht="17.399999999999999" x14ac:dyDescent="0.3">
      <c r="A1027" s="4"/>
      <c r="B1027" s="4"/>
      <c r="C1027" s="4"/>
      <c r="D1027" s="4"/>
      <c r="E1027" s="4"/>
      <c r="F1027" s="4"/>
    </row>
    <row r="1028" spans="1:6" ht="17.399999999999999" x14ac:dyDescent="0.3">
      <c r="A1028" s="4"/>
      <c r="B1028" s="4"/>
      <c r="C1028" s="4"/>
      <c r="D1028" s="4"/>
      <c r="E1028" s="4"/>
      <c r="F1028" s="4"/>
    </row>
    <row r="1029" spans="1:6" ht="17.399999999999999" x14ac:dyDescent="0.3">
      <c r="A1029" s="4"/>
      <c r="B1029" s="4"/>
      <c r="C1029" s="4"/>
      <c r="D1029" s="4"/>
      <c r="E1029" s="4"/>
      <c r="F1029" s="4"/>
    </row>
    <row r="1030" spans="1:6" ht="17.399999999999999" x14ac:dyDescent="0.3">
      <c r="A1030" s="4"/>
      <c r="B1030" s="4"/>
      <c r="C1030" s="4"/>
      <c r="D1030" s="4"/>
      <c r="E1030" s="4"/>
      <c r="F1030" s="4"/>
    </row>
    <row r="1031" spans="1:6" ht="17.399999999999999" x14ac:dyDescent="0.3">
      <c r="A1031" s="4"/>
      <c r="B1031" s="4"/>
      <c r="C1031" s="4"/>
      <c r="D1031" s="4"/>
      <c r="E1031" s="4"/>
      <c r="F1031" s="4"/>
    </row>
    <row r="1032" spans="1:6" ht="17.399999999999999" x14ac:dyDescent="0.3">
      <c r="A1032" s="5"/>
      <c r="B1032" s="5"/>
      <c r="C1032" s="5"/>
      <c r="D1032" s="5"/>
      <c r="E1032" s="5"/>
      <c r="F1032" s="4"/>
    </row>
    <row r="1033" spans="1:6" ht="17.399999999999999" x14ac:dyDescent="0.3">
      <c r="A1033" s="5"/>
      <c r="B1033" s="5"/>
      <c r="C1033" s="5"/>
      <c r="D1033" s="5"/>
      <c r="E1033" s="5"/>
      <c r="F1033" s="4"/>
    </row>
    <row r="1034" spans="1:6" ht="17.399999999999999" x14ac:dyDescent="0.3">
      <c r="A1034" s="5"/>
      <c r="B1034" s="5"/>
      <c r="C1034" s="5"/>
      <c r="D1034" s="5"/>
      <c r="E1034" s="5"/>
      <c r="F1034" s="4"/>
    </row>
    <row r="1035" spans="1:6" ht="17.399999999999999" x14ac:dyDescent="0.3">
      <c r="A1035" s="5"/>
      <c r="B1035" s="5"/>
      <c r="C1035" s="5"/>
      <c r="D1035" s="5"/>
      <c r="E1035" s="5"/>
      <c r="F1035" s="4"/>
    </row>
    <row r="1036" spans="1:6" ht="17.399999999999999" x14ac:dyDescent="0.3">
      <c r="A1036" s="5"/>
      <c r="B1036" s="5"/>
      <c r="C1036" s="5"/>
      <c r="D1036" s="5"/>
      <c r="E1036" s="5"/>
      <c r="F1036" s="4"/>
    </row>
    <row r="1037" spans="1:6" ht="17.399999999999999" x14ac:dyDescent="0.3">
      <c r="A1037" s="5"/>
      <c r="B1037" s="5"/>
      <c r="C1037" s="5"/>
      <c r="D1037" s="5"/>
      <c r="E1037" s="5"/>
      <c r="F1037" s="4"/>
    </row>
    <row r="1038" spans="1:6" ht="17.399999999999999" x14ac:dyDescent="0.3">
      <c r="A1038" s="5"/>
      <c r="B1038" s="5"/>
      <c r="C1038" s="5"/>
      <c r="D1038" s="5"/>
      <c r="E1038" s="5"/>
      <c r="F1038" s="4"/>
    </row>
    <row r="1039" spans="1:6" ht="17.399999999999999" x14ac:dyDescent="0.3">
      <c r="A1039" s="5"/>
      <c r="B1039" s="5"/>
      <c r="C1039" s="5"/>
      <c r="D1039" s="5"/>
      <c r="E1039" s="5"/>
      <c r="F1039" s="4"/>
    </row>
    <row r="1040" spans="1:6" ht="17.399999999999999" x14ac:dyDescent="0.3">
      <c r="A1040" s="5"/>
      <c r="B1040" s="5"/>
      <c r="C1040" s="5"/>
      <c r="D1040" s="5"/>
      <c r="E1040" s="5"/>
      <c r="F1040" s="4"/>
    </row>
    <row r="1041" spans="1:6" ht="17.399999999999999" x14ac:dyDescent="0.3">
      <c r="A1041" s="5"/>
      <c r="B1041" s="5"/>
      <c r="C1041" s="5"/>
      <c r="D1041" s="5"/>
      <c r="E1041" s="5"/>
      <c r="F1041" s="4"/>
    </row>
  </sheetData>
  <sheetProtection algorithmName="SHA-512" hashValue="QYArd7vznGwx1Edl0bjwrU97CBk6PrsU4uE82+9WFDmICQgcV9ngwhoDy9CUifgBKMekl1eO5jmiJa+KDwG6qA==" saltValue="TzjYQIM1v9R+22HoOVn8tQ==" spinCount="100000" sheet="1" objects="1" scenarios="1"/>
  <pageMargins left="0.7" right="0.7" top="0.75" bottom="0.75" header="0.3" footer="0.3"/>
  <headerFooter>
    <oddFooter>&amp;L_x000D_&amp;1#&amp;"Aptos"&amp;10&amp;K000000 Este Documento es protegido por las políticas de seguridad de cormagdalena, no es permitido la divulgación del archivo.</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46"/>
  <sheetViews>
    <sheetView showGridLines="0" tabSelected="1" zoomScale="68" zoomScaleNormal="68" workbookViewId="0">
      <pane ySplit="1" topLeftCell="A366" activePane="bottomLeft" state="frozen"/>
      <selection pane="bottomLeft" activeCell="J9" sqref="J9"/>
    </sheetView>
  </sheetViews>
  <sheetFormatPr baseColWidth="10" defaultColWidth="9.109375" defaultRowHeight="39.75" customHeight="1" x14ac:dyDescent="0.3"/>
  <cols>
    <col min="1" max="1" width="0.109375" style="8" customWidth="1"/>
    <col min="2" max="2" width="23.33203125" style="303" customWidth="1"/>
    <col min="3" max="3" width="28.88671875" style="292" customWidth="1"/>
    <col min="4" max="4" width="36" style="298" customWidth="1"/>
    <col min="5" max="5" width="24" style="248" customWidth="1"/>
    <col min="6" max="6" width="43.88671875" style="246" customWidth="1"/>
    <col min="7" max="7" width="23.109375" style="273" customWidth="1"/>
    <col min="8" max="8" width="23.44140625" style="273" customWidth="1"/>
    <col min="9" max="9" width="21" style="245" customWidth="1"/>
    <col min="10" max="10" width="33.6640625" style="293" customWidth="1"/>
    <col min="11" max="11" width="33.6640625" style="247" customWidth="1"/>
    <col min="12" max="13" width="33.6640625" style="246" customWidth="1"/>
    <col min="14" max="14" width="43.88671875" style="8" customWidth="1"/>
    <col min="15" max="15" width="25" style="8" customWidth="1"/>
    <col min="16" max="16" width="41.44140625" style="8" hidden="1" customWidth="1"/>
    <col min="17" max="17" width="39.5546875" style="8" hidden="1" customWidth="1"/>
    <col min="18" max="18" width="9.109375" style="8" bestFit="1" customWidth="1"/>
    <col min="19" max="16384" width="9.109375" style="8"/>
  </cols>
  <sheetData>
    <row r="1" spans="1:20" s="7" customFormat="1" ht="56.25" customHeight="1" x14ac:dyDescent="0.3">
      <c r="A1" s="316"/>
      <c r="B1" s="301" t="s">
        <v>33</v>
      </c>
      <c r="C1" s="317" t="s">
        <v>34</v>
      </c>
      <c r="D1" s="47" t="s">
        <v>35</v>
      </c>
      <c r="E1" s="48" t="s">
        <v>36</v>
      </c>
      <c r="F1" s="47" t="s">
        <v>37</v>
      </c>
      <c r="G1" s="49" t="s">
        <v>38</v>
      </c>
      <c r="H1" s="49" t="s">
        <v>39</v>
      </c>
      <c r="I1" s="242" t="s">
        <v>40</v>
      </c>
      <c r="J1" s="47" t="s">
        <v>41</v>
      </c>
      <c r="K1" s="242" t="s">
        <v>42</v>
      </c>
      <c r="L1" s="47" t="s">
        <v>43</v>
      </c>
      <c r="M1" s="270" t="s">
        <v>44</v>
      </c>
      <c r="N1" s="47" t="s">
        <v>45</v>
      </c>
      <c r="O1" s="48" t="s">
        <v>46</v>
      </c>
      <c r="P1" s="291" t="s">
        <v>47</v>
      </c>
      <c r="Q1" s="322" t="s">
        <v>48</v>
      </c>
      <c r="R1" s="316"/>
      <c r="S1" s="316"/>
      <c r="T1" s="316"/>
    </row>
    <row r="2" spans="1:20" s="10" customFormat="1" ht="168" customHeight="1" x14ac:dyDescent="0.3">
      <c r="A2" s="18"/>
      <c r="B2" s="30">
        <v>1047421265</v>
      </c>
      <c r="C2" s="38" t="s">
        <v>49</v>
      </c>
      <c r="D2" s="38" t="s">
        <v>50</v>
      </c>
      <c r="E2" s="18" t="s">
        <v>51</v>
      </c>
      <c r="F2" s="51" t="s">
        <v>52</v>
      </c>
      <c r="G2" s="33">
        <v>45678</v>
      </c>
      <c r="H2" s="33">
        <v>45767</v>
      </c>
      <c r="I2" s="141">
        <v>36000000</v>
      </c>
      <c r="J2" s="145">
        <v>1</v>
      </c>
      <c r="K2" s="170">
        <v>15000000</v>
      </c>
      <c r="L2" s="146">
        <v>0</v>
      </c>
      <c r="M2" s="146">
        <v>0</v>
      </c>
      <c r="N2" s="156" t="s">
        <v>0</v>
      </c>
      <c r="O2" s="18" t="str">
        <f t="shared" ref="O2:O33" ca="1" si="0">IF(P2="TERMINADO ANTICIPADAMENTE POR MUTUO ACUERDO","FINALIZADO",IF(H2=0," ",IF(TODAY()&lt;=H2,"EN EJECUCIÓN","FINALIZADO")))</f>
        <v>FINALIZADO</v>
      </c>
      <c r="P2" s="61"/>
      <c r="Q2" s="323"/>
      <c r="R2" s="18"/>
      <c r="S2" s="18"/>
      <c r="T2" s="18"/>
    </row>
    <row r="3" spans="1:20" s="20" customFormat="1" ht="168" customHeight="1" x14ac:dyDescent="0.3">
      <c r="B3" s="171">
        <v>36386435</v>
      </c>
      <c r="C3" s="39" t="s">
        <v>53</v>
      </c>
      <c r="D3" s="39" t="s">
        <v>54</v>
      </c>
      <c r="E3" s="146" t="s">
        <v>55</v>
      </c>
      <c r="F3" s="146" t="s">
        <v>56</v>
      </c>
      <c r="G3" s="330">
        <v>45691</v>
      </c>
      <c r="H3" s="330">
        <v>45777</v>
      </c>
      <c r="I3" s="170">
        <v>15000000</v>
      </c>
      <c r="J3" s="145">
        <v>1</v>
      </c>
      <c r="K3" s="170">
        <v>15000000</v>
      </c>
      <c r="L3" s="146">
        <v>0</v>
      </c>
      <c r="M3" s="146">
        <v>0</v>
      </c>
      <c r="N3" s="175" t="s">
        <v>18</v>
      </c>
      <c r="O3" s="71" t="str">
        <f t="shared" ca="1" si="0"/>
        <v>FINALIZADO</v>
      </c>
      <c r="P3" s="64"/>
      <c r="Q3" s="65"/>
    </row>
    <row r="4" spans="1:20" s="20" customFormat="1" ht="168" customHeight="1" x14ac:dyDescent="0.3">
      <c r="B4" s="62">
        <v>33333662</v>
      </c>
      <c r="C4" s="36" t="s">
        <v>57</v>
      </c>
      <c r="D4" s="36" t="s">
        <v>58</v>
      </c>
      <c r="E4" s="60" t="s">
        <v>59</v>
      </c>
      <c r="F4" s="60" t="s">
        <v>60</v>
      </c>
      <c r="G4" s="63">
        <v>45694</v>
      </c>
      <c r="H4" s="63">
        <v>45777</v>
      </c>
      <c r="I4" s="34">
        <v>19500000</v>
      </c>
      <c r="J4" s="131">
        <v>1</v>
      </c>
      <c r="K4" s="34">
        <v>19500000</v>
      </c>
      <c r="L4" s="60">
        <v>0</v>
      </c>
      <c r="M4" s="60">
        <v>0</v>
      </c>
      <c r="N4" s="154" t="s">
        <v>18</v>
      </c>
      <c r="O4" s="18" t="str">
        <f t="shared" ca="1" si="0"/>
        <v>FINALIZADO</v>
      </c>
      <c r="P4" s="64"/>
      <c r="Q4" s="66"/>
    </row>
    <row r="5" spans="1:20" s="20" customFormat="1" ht="168" customHeight="1" x14ac:dyDescent="0.3">
      <c r="B5" s="62">
        <v>1143357194</v>
      </c>
      <c r="C5" s="36" t="s">
        <v>61</v>
      </c>
      <c r="D5" s="36" t="s">
        <v>62</v>
      </c>
      <c r="E5" s="60" t="s">
        <v>63</v>
      </c>
      <c r="F5" s="60" t="s">
        <v>64</v>
      </c>
      <c r="G5" s="63">
        <v>45691</v>
      </c>
      <c r="H5" s="63">
        <v>45777</v>
      </c>
      <c r="I5" s="34">
        <v>27000000</v>
      </c>
      <c r="J5" s="131">
        <v>1</v>
      </c>
      <c r="K5" s="34">
        <v>27000000</v>
      </c>
      <c r="L5" s="60">
        <v>0</v>
      </c>
      <c r="M5" s="60">
        <v>0</v>
      </c>
      <c r="N5" s="154" t="s">
        <v>18</v>
      </c>
      <c r="O5" s="18" t="str">
        <f t="shared" ca="1" si="0"/>
        <v>FINALIZADO</v>
      </c>
      <c r="P5" s="64"/>
      <c r="Q5" s="65"/>
    </row>
    <row r="6" spans="1:20" s="20" customFormat="1" ht="168" customHeight="1" x14ac:dyDescent="0.3">
      <c r="B6" s="62">
        <v>1143441609</v>
      </c>
      <c r="C6" s="36" t="s">
        <v>65</v>
      </c>
      <c r="D6" s="36" t="s">
        <v>66</v>
      </c>
      <c r="E6" s="60" t="s">
        <v>67</v>
      </c>
      <c r="F6" s="60" t="s">
        <v>68</v>
      </c>
      <c r="G6" s="63">
        <v>45691</v>
      </c>
      <c r="H6" s="63">
        <v>45777</v>
      </c>
      <c r="I6" s="34">
        <v>13500000</v>
      </c>
      <c r="J6" s="131">
        <v>1</v>
      </c>
      <c r="K6" s="34">
        <v>13500000</v>
      </c>
      <c r="L6" s="60">
        <v>0</v>
      </c>
      <c r="M6" s="60">
        <v>0</v>
      </c>
      <c r="N6" s="154" t="s">
        <v>18</v>
      </c>
      <c r="O6" s="18" t="str">
        <f t="shared" ca="1" si="0"/>
        <v>FINALIZADO</v>
      </c>
      <c r="P6" s="64"/>
      <c r="Q6" s="65"/>
    </row>
    <row r="7" spans="1:20" s="20" customFormat="1" ht="168" customHeight="1" x14ac:dyDescent="0.3">
      <c r="B7" s="167">
        <v>1047340219</v>
      </c>
      <c r="C7" s="37" t="s">
        <v>69</v>
      </c>
      <c r="D7" s="37" t="s">
        <v>70</v>
      </c>
      <c r="E7" s="108" t="s">
        <v>71</v>
      </c>
      <c r="F7" s="108" t="s">
        <v>72</v>
      </c>
      <c r="G7" s="68">
        <v>45691</v>
      </c>
      <c r="H7" s="68">
        <v>45777</v>
      </c>
      <c r="I7" s="168">
        <v>29282400</v>
      </c>
      <c r="J7" s="174">
        <v>1</v>
      </c>
      <c r="K7" s="168">
        <v>29282400</v>
      </c>
      <c r="L7" s="108">
        <v>0</v>
      </c>
      <c r="M7" s="108">
        <v>0</v>
      </c>
      <c r="N7" s="154" t="s">
        <v>18</v>
      </c>
      <c r="O7" s="18" t="str">
        <f t="shared" ca="1" si="0"/>
        <v>FINALIZADO</v>
      </c>
      <c r="P7" s="64"/>
      <c r="Q7" s="65"/>
    </row>
    <row r="8" spans="1:20" s="20" customFormat="1" ht="168" customHeight="1" x14ac:dyDescent="0.3">
      <c r="B8" s="140">
        <v>1143144957</v>
      </c>
      <c r="C8" s="306" t="s">
        <v>73</v>
      </c>
      <c r="D8" s="295" t="s">
        <v>74</v>
      </c>
      <c r="E8" s="51" t="s">
        <v>75</v>
      </c>
      <c r="F8" s="51" t="s">
        <v>76</v>
      </c>
      <c r="G8" s="15">
        <v>45691</v>
      </c>
      <c r="H8" s="15">
        <v>45777</v>
      </c>
      <c r="I8" s="265">
        <v>15000000</v>
      </c>
      <c r="J8" s="300">
        <v>1</v>
      </c>
      <c r="K8" s="265">
        <v>15000000</v>
      </c>
      <c r="L8" s="51">
        <v>0</v>
      </c>
      <c r="M8" s="51">
        <v>0</v>
      </c>
      <c r="N8" s="275" t="s">
        <v>7</v>
      </c>
      <c r="O8" s="18" t="str">
        <f t="shared" ca="1" si="0"/>
        <v>FINALIZADO</v>
      </c>
      <c r="P8" s="64"/>
      <c r="Q8" s="67"/>
    </row>
    <row r="9" spans="1:20" s="20" customFormat="1" ht="168" customHeight="1" x14ac:dyDescent="0.3">
      <c r="B9" s="140">
        <v>32936932</v>
      </c>
      <c r="C9" s="306" t="s">
        <v>69</v>
      </c>
      <c r="D9" s="295" t="s">
        <v>77</v>
      </c>
      <c r="E9" s="51" t="s">
        <v>78</v>
      </c>
      <c r="F9" s="51" t="s">
        <v>79</v>
      </c>
      <c r="G9" s="15">
        <v>45691</v>
      </c>
      <c r="H9" s="15">
        <v>45777</v>
      </c>
      <c r="I9" s="265">
        <v>33000000</v>
      </c>
      <c r="J9" s="300">
        <v>1</v>
      </c>
      <c r="K9" s="265">
        <v>33000000</v>
      </c>
      <c r="L9" s="51">
        <v>0</v>
      </c>
      <c r="M9" s="51">
        <v>0</v>
      </c>
      <c r="N9" s="275" t="s">
        <v>7</v>
      </c>
      <c r="O9" s="18" t="str">
        <f t="shared" ca="1" si="0"/>
        <v>FINALIZADO</v>
      </c>
      <c r="P9" s="64"/>
      <c r="Q9" s="65"/>
    </row>
    <row r="10" spans="1:20" s="20" customFormat="1" ht="168" customHeight="1" x14ac:dyDescent="0.3">
      <c r="B10" s="140">
        <v>8643525</v>
      </c>
      <c r="C10" s="306" t="s">
        <v>80</v>
      </c>
      <c r="D10" s="295" t="s">
        <v>81</v>
      </c>
      <c r="E10" s="51" t="s">
        <v>82</v>
      </c>
      <c r="F10" s="51" t="s">
        <v>83</v>
      </c>
      <c r="G10" s="15">
        <v>45691</v>
      </c>
      <c r="H10" s="15">
        <v>45777</v>
      </c>
      <c r="I10" s="265">
        <v>27000000</v>
      </c>
      <c r="J10" s="300">
        <v>1</v>
      </c>
      <c r="K10" s="265">
        <v>27000000</v>
      </c>
      <c r="L10" s="51">
        <v>0</v>
      </c>
      <c r="M10" s="51">
        <v>0</v>
      </c>
      <c r="N10" s="275" t="s">
        <v>7</v>
      </c>
      <c r="O10" s="18" t="str">
        <f t="shared" ca="1" si="0"/>
        <v>FINALIZADO</v>
      </c>
      <c r="P10" s="64"/>
      <c r="Q10" s="65"/>
    </row>
    <row r="11" spans="1:20" s="20" customFormat="1" ht="168" customHeight="1" x14ac:dyDescent="0.3">
      <c r="B11" s="140">
        <v>9158464</v>
      </c>
      <c r="C11" s="306" t="s">
        <v>84</v>
      </c>
      <c r="D11" s="295" t="s">
        <v>85</v>
      </c>
      <c r="E11" s="51" t="s">
        <v>86</v>
      </c>
      <c r="F11" s="51" t="s">
        <v>87</v>
      </c>
      <c r="G11" s="15">
        <v>45691</v>
      </c>
      <c r="H11" s="15">
        <v>45777</v>
      </c>
      <c r="I11" s="265">
        <v>36000000</v>
      </c>
      <c r="J11" s="300">
        <v>1</v>
      </c>
      <c r="K11" s="265">
        <v>36000000</v>
      </c>
      <c r="L11" s="51">
        <v>0</v>
      </c>
      <c r="M11" s="51">
        <v>0</v>
      </c>
      <c r="N11" s="275" t="s">
        <v>7</v>
      </c>
      <c r="O11" s="18" t="str">
        <f t="shared" ca="1" si="0"/>
        <v>FINALIZADO</v>
      </c>
      <c r="P11" s="64"/>
      <c r="Q11" s="65"/>
    </row>
    <row r="12" spans="1:20" s="20" customFormat="1" ht="168" customHeight="1" x14ac:dyDescent="0.3">
      <c r="B12" s="140">
        <v>8642959</v>
      </c>
      <c r="C12" s="306" t="s">
        <v>88</v>
      </c>
      <c r="D12" s="295" t="s">
        <v>89</v>
      </c>
      <c r="E12" s="51" t="s">
        <v>90</v>
      </c>
      <c r="F12" s="51" t="s">
        <v>91</v>
      </c>
      <c r="G12" s="15">
        <v>45691</v>
      </c>
      <c r="H12" s="15">
        <v>45777</v>
      </c>
      <c r="I12" s="265">
        <v>36000000</v>
      </c>
      <c r="J12" s="300">
        <v>1</v>
      </c>
      <c r="K12" s="265">
        <v>36000000</v>
      </c>
      <c r="L12" s="51">
        <v>0</v>
      </c>
      <c r="M12" s="51">
        <v>0</v>
      </c>
      <c r="N12" s="275" t="s">
        <v>7</v>
      </c>
      <c r="O12" s="18" t="str">
        <f t="shared" ca="1" si="0"/>
        <v>FINALIZADO</v>
      </c>
      <c r="P12" s="64"/>
      <c r="Q12" s="65"/>
    </row>
    <row r="13" spans="1:20" s="20" customFormat="1" ht="168" customHeight="1" x14ac:dyDescent="0.3">
      <c r="A13" s="10"/>
      <c r="B13" s="30">
        <v>1002160882</v>
      </c>
      <c r="C13" s="306" t="s">
        <v>92</v>
      </c>
      <c r="D13" s="93" t="s">
        <v>93</v>
      </c>
      <c r="E13" s="18" t="s">
        <v>94</v>
      </c>
      <c r="F13" s="31" t="s">
        <v>95</v>
      </c>
      <c r="G13" s="15">
        <v>45691</v>
      </c>
      <c r="H13" s="15">
        <v>45777</v>
      </c>
      <c r="I13" s="265">
        <v>15000000</v>
      </c>
      <c r="J13" s="300">
        <v>1</v>
      </c>
      <c r="K13" s="265">
        <v>15000000</v>
      </c>
      <c r="L13" s="51">
        <v>0</v>
      </c>
      <c r="M13" s="51">
        <v>0</v>
      </c>
      <c r="N13" s="276" t="s">
        <v>7</v>
      </c>
      <c r="O13" s="17" t="str">
        <f t="shared" ca="1" si="0"/>
        <v>FINALIZADO</v>
      </c>
      <c r="P13" s="18"/>
      <c r="Q13" s="19"/>
    </row>
    <row r="14" spans="1:20" s="20" customFormat="1" ht="168" customHeight="1" x14ac:dyDescent="0.3">
      <c r="A14" s="10"/>
      <c r="B14" s="74">
        <v>1052077110</v>
      </c>
      <c r="C14" s="41" t="s">
        <v>96</v>
      </c>
      <c r="D14" s="42" t="s">
        <v>97</v>
      </c>
      <c r="E14" s="45" t="s">
        <v>98</v>
      </c>
      <c r="F14" s="42" t="s">
        <v>99</v>
      </c>
      <c r="G14" s="286">
        <v>45691</v>
      </c>
      <c r="H14" s="286">
        <v>45777</v>
      </c>
      <c r="I14" s="75">
        <v>15000000</v>
      </c>
      <c r="J14" s="145">
        <v>1</v>
      </c>
      <c r="K14" s="252">
        <v>15000000</v>
      </c>
      <c r="L14" s="146">
        <v>0</v>
      </c>
      <c r="M14" s="122" t="s">
        <v>100</v>
      </c>
      <c r="N14" s="153" t="s">
        <v>32</v>
      </c>
      <c r="O14" s="27" t="str">
        <f t="shared" ca="1" si="0"/>
        <v>FINALIZADO</v>
      </c>
      <c r="P14" s="28"/>
      <c r="Q14" s="29"/>
    </row>
    <row r="15" spans="1:20" s="20" customFormat="1" ht="168" customHeight="1" x14ac:dyDescent="0.3">
      <c r="A15" s="10"/>
      <c r="B15" s="30">
        <v>30843880</v>
      </c>
      <c r="C15" s="38" t="s">
        <v>101</v>
      </c>
      <c r="D15" s="31" t="s">
        <v>102</v>
      </c>
      <c r="E15" s="18" t="s">
        <v>103</v>
      </c>
      <c r="F15" s="31" t="s">
        <v>104</v>
      </c>
      <c r="G15" s="15">
        <v>45691</v>
      </c>
      <c r="H15" s="15">
        <v>45777</v>
      </c>
      <c r="I15" s="32">
        <v>21000000</v>
      </c>
      <c r="J15" s="31" t="s">
        <v>105</v>
      </c>
      <c r="K15" s="31" t="s">
        <v>106</v>
      </c>
      <c r="L15" s="31" t="s">
        <v>107</v>
      </c>
      <c r="M15" s="31" t="s">
        <v>100</v>
      </c>
      <c r="N15" s="156" t="s">
        <v>32</v>
      </c>
      <c r="O15" s="18" t="str">
        <f t="shared" ca="1" si="0"/>
        <v>FINALIZADO</v>
      </c>
      <c r="P15" s="18"/>
      <c r="Q15" s="33"/>
    </row>
    <row r="16" spans="1:20" s="20" customFormat="1" ht="168" customHeight="1" x14ac:dyDescent="0.3">
      <c r="A16" s="10"/>
      <c r="B16" s="21">
        <v>55308274</v>
      </c>
      <c r="C16" s="37" t="s">
        <v>108</v>
      </c>
      <c r="D16" s="22" t="s">
        <v>109</v>
      </c>
      <c r="E16" s="23" t="s">
        <v>110</v>
      </c>
      <c r="F16" s="22" t="s">
        <v>111</v>
      </c>
      <c r="G16" s="25">
        <v>45691</v>
      </c>
      <c r="H16" s="25">
        <v>45777</v>
      </c>
      <c r="I16" s="207">
        <v>12000000</v>
      </c>
      <c r="J16" s="249">
        <v>1</v>
      </c>
      <c r="K16" s="250">
        <v>12000000</v>
      </c>
      <c r="L16" s="22" t="s">
        <v>107</v>
      </c>
      <c r="M16" s="22" t="s">
        <v>107</v>
      </c>
      <c r="N16" s="155" t="s">
        <v>29</v>
      </c>
      <c r="O16" s="17" t="str">
        <f t="shared" ca="1" si="0"/>
        <v>FINALIZADO</v>
      </c>
      <c r="P16" s="18"/>
      <c r="Q16" s="19"/>
    </row>
    <row r="17" spans="1:20" s="20" customFormat="1" ht="168" customHeight="1" x14ac:dyDescent="0.3">
      <c r="A17" s="10"/>
      <c r="B17" s="77">
        <v>28069782</v>
      </c>
      <c r="C17" s="313" t="s">
        <v>112</v>
      </c>
      <c r="D17" s="314" t="s">
        <v>113</v>
      </c>
      <c r="E17" s="28" t="s">
        <v>114</v>
      </c>
      <c r="F17" s="44" t="s">
        <v>115</v>
      </c>
      <c r="G17" s="25">
        <v>45691</v>
      </c>
      <c r="H17" s="25">
        <v>45777</v>
      </c>
      <c r="I17" s="213">
        <v>15000000</v>
      </c>
      <c r="J17" s="327">
        <v>1</v>
      </c>
      <c r="K17" s="328">
        <v>15000000</v>
      </c>
      <c r="L17" s="99">
        <v>0</v>
      </c>
      <c r="M17" s="99">
        <v>0</v>
      </c>
      <c r="N17" s="280" t="s">
        <v>7</v>
      </c>
      <c r="O17" s="27" t="str">
        <f t="shared" ca="1" si="0"/>
        <v>FINALIZADO</v>
      </c>
      <c r="P17" s="18"/>
      <c r="Q17" s="19"/>
    </row>
    <row r="18" spans="1:20" s="20" customFormat="1" ht="168" customHeight="1" x14ac:dyDescent="0.3">
      <c r="A18" s="18"/>
      <c r="B18" s="30">
        <v>1047484495</v>
      </c>
      <c r="C18" s="38" t="s">
        <v>116</v>
      </c>
      <c r="D18" s="31" t="s">
        <v>117</v>
      </c>
      <c r="E18" s="18" t="s">
        <v>118</v>
      </c>
      <c r="F18" s="31" t="s">
        <v>119</v>
      </c>
      <c r="G18" s="15">
        <v>45691</v>
      </c>
      <c r="H18" s="15">
        <v>45777</v>
      </c>
      <c r="I18" s="32">
        <v>25500000</v>
      </c>
      <c r="J18" s="31"/>
      <c r="K18" s="31"/>
      <c r="L18" s="31"/>
      <c r="M18" s="31"/>
      <c r="N18" s="156" t="s">
        <v>0</v>
      </c>
      <c r="O18" s="18" t="str">
        <f t="shared" ca="1" si="0"/>
        <v>FINALIZADO</v>
      </c>
      <c r="P18" s="61"/>
      <c r="Q18" s="323"/>
      <c r="R18" s="50"/>
      <c r="S18" s="50"/>
      <c r="T18" s="50"/>
    </row>
    <row r="19" spans="1:20" s="20" customFormat="1" ht="168" customHeight="1" x14ac:dyDescent="0.3">
      <c r="A19" s="10"/>
      <c r="B19" s="69">
        <v>9021610</v>
      </c>
      <c r="C19" s="39" t="s">
        <v>120</v>
      </c>
      <c r="D19" s="40" t="s">
        <v>121</v>
      </c>
      <c r="E19" s="70" t="s">
        <v>122</v>
      </c>
      <c r="F19" s="59" t="s">
        <v>123</v>
      </c>
      <c r="G19" s="133">
        <v>45692</v>
      </c>
      <c r="H19" s="133">
        <v>45777</v>
      </c>
      <c r="I19" s="205">
        <v>39000000</v>
      </c>
      <c r="J19" s="191">
        <v>1</v>
      </c>
      <c r="K19" s="183">
        <v>39000000</v>
      </c>
      <c r="L19" s="59" t="s">
        <v>107</v>
      </c>
      <c r="M19" s="59" t="s">
        <v>107</v>
      </c>
      <c r="N19" s="157" t="s">
        <v>29</v>
      </c>
      <c r="O19" s="17" t="str">
        <f t="shared" ca="1" si="0"/>
        <v>FINALIZADO</v>
      </c>
      <c r="P19" s="71"/>
      <c r="Q19" s="72"/>
    </row>
    <row r="20" spans="1:20" s="20" customFormat="1" ht="168" customHeight="1" x14ac:dyDescent="0.3">
      <c r="A20" s="10"/>
      <c r="B20" s="11">
        <v>1052085186</v>
      </c>
      <c r="C20" s="36" t="s">
        <v>124</v>
      </c>
      <c r="D20" s="12" t="s">
        <v>125</v>
      </c>
      <c r="E20" s="13" t="s">
        <v>126</v>
      </c>
      <c r="F20" s="12" t="s">
        <v>127</v>
      </c>
      <c r="G20" s="14">
        <v>45694</v>
      </c>
      <c r="H20" s="15">
        <v>45777</v>
      </c>
      <c r="I20" s="16">
        <v>25500000</v>
      </c>
      <c r="J20" s="12" t="s">
        <v>105</v>
      </c>
      <c r="K20" s="34">
        <v>25500000</v>
      </c>
      <c r="L20" s="12" t="s">
        <v>107</v>
      </c>
      <c r="M20" s="12" t="s">
        <v>107</v>
      </c>
      <c r="N20" s="155" t="s">
        <v>14</v>
      </c>
      <c r="O20" s="17" t="str">
        <f t="shared" ca="1" si="0"/>
        <v>FINALIZADO</v>
      </c>
      <c r="P20" s="18"/>
      <c r="Q20" s="19"/>
    </row>
    <row r="21" spans="1:20" s="20" customFormat="1" ht="168" customHeight="1" x14ac:dyDescent="0.3">
      <c r="A21" s="10"/>
      <c r="B21" s="11">
        <v>1002422959</v>
      </c>
      <c r="C21" s="36" t="s">
        <v>128</v>
      </c>
      <c r="D21" s="12" t="s">
        <v>129</v>
      </c>
      <c r="E21" s="13" t="s">
        <v>130</v>
      </c>
      <c r="F21" s="12" t="s">
        <v>60</v>
      </c>
      <c r="G21" s="14">
        <v>45694</v>
      </c>
      <c r="H21" s="15">
        <v>45777</v>
      </c>
      <c r="I21" s="16">
        <v>23625000</v>
      </c>
      <c r="J21" s="131">
        <v>1</v>
      </c>
      <c r="K21" s="16">
        <v>23625000</v>
      </c>
      <c r="L21" s="60">
        <v>0</v>
      </c>
      <c r="M21" s="60">
        <v>0</v>
      </c>
      <c r="N21" s="155" t="s">
        <v>18</v>
      </c>
      <c r="O21" s="17" t="str">
        <f t="shared" ca="1" si="0"/>
        <v>FINALIZADO</v>
      </c>
      <c r="P21" s="18"/>
      <c r="Q21" s="19"/>
    </row>
    <row r="22" spans="1:20" s="20" customFormat="1" ht="168" customHeight="1" x14ac:dyDescent="0.3">
      <c r="A22" s="10"/>
      <c r="B22" s="21">
        <v>52622942</v>
      </c>
      <c r="C22" s="37" t="s">
        <v>57</v>
      </c>
      <c r="D22" s="22" t="s">
        <v>131</v>
      </c>
      <c r="E22" s="23" t="s">
        <v>132</v>
      </c>
      <c r="F22" s="22" t="s">
        <v>133</v>
      </c>
      <c r="G22" s="24">
        <v>45694</v>
      </c>
      <c r="H22" s="25">
        <v>45777</v>
      </c>
      <c r="I22" s="26">
        <v>22500000</v>
      </c>
      <c r="J22" s="22" t="s">
        <v>105</v>
      </c>
      <c r="K22" s="168">
        <v>22500000</v>
      </c>
      <c r="L22" s="37" t="s">
        <v>107</v>
      </c>
      <c r="M22" s="37" t="s">
        <v>107</v>
      </c>
      <c r="N22" s="153" t="s">
        <v>14</v>
      </c>
      <c r="O22" s="27" t="str">
        <f t="shared" ca="1" si="0"/>
        <v>FINALIZADO</v>
      </c>
      <c r="P22" s="28"/>
      <c r="Q22" s="29"/>
    </row>
    <row r="23" spans="1:20" s="20" customFormat="1" ht="168" customHeight="1" x14ac:dyDescent="0.3">
      <c r="A23" s="10"/>
      <c r="B23" s="30">
        <v>33335232</v>
      </c>
      <c r="C23" s="306" t="s">
        <v>134</v>
      </c>
      <c r="D23" s="93" t="s">
        <v>135</v>
      </c>
      <c r="E23" s="18" t="s">
        <v>136</v>
      </c>
      <c r="F23" s="31" t="s">
        <v>137</v>
      </c>
      <c r="G23" s="33">
        <v>45694</v>
      </c>
      <c r="H23" s="15">
        <v>45777</v>
      </c>
      <c r="I23" s="217">
        <v>36000000</v>
      </c>
      <c r="J23" s="300">
        <v>1</v>
      </c>
      <c r="K23" s="217">
        <v>36000000</v>
      </c>
      <c r="L23" s="51">
        <v>0</v>
      </c>
      <c r="M23" s="51">
        <v>0</v>
      </c>
      <c r="N23" s="239" t="s">
        <v>7</v>
      </c>
      <c r="O23" s="28" t="str">
        <f t="shared" ca="1" si="0"/>
        <v>FINALIZADO</v>
      </c>
      <c r="P23" s="18"/>
      <c r="Q23" s="33"/>
    </row>
    <row r="24" spans="1:20" s="20" customFormat="1" ht="168" customHeight="1" x14ac:dyDescent="0.3">
      <c r="A24" s="10"/>
      <c r="B24" s="109">
        <v>890106271</v>
      </c>
      <c r="C24" s="110" t="s">
        <v>138</v>
      </c>
      <c r="D24" s="134" t="s">
        <v>139</v>
      </c>
      <c r="E24" s="87" t="s">
        <v>140</v>
      </c>
      <c r="F24" s="134" t="s">
        <v>141</v>
      </c>
      <c r="G24" s="92">
        <v>45693</v>
      </c>
      <c r="H24" s="130">
        <v>46022</v>
      </c>
      <c r="I24" s="169">
        <v>56473848</v>
      </c>
      <c r="J24" s="122" t="s">
        <v>105</v>
      </c>
      <c r="K24" s="122" t="s">
        <v>142</v>
      </c>
      <c r="L24" s="122" t="s">
        <v>143</v>
      </c>
      <c r="M24" s="122" t="s">
        <v>100</v>
      </c>
      <c r="N24" s="154" t="s">
        <v>32</v>
      </c>
      <c r="O24" s="99" t="str">
        <f t="shared" ca="1" si="0"/>
        <v>FINALIZADO</v>
      </c>
      <c r="P24" s="61"/>
      <c r="Q24" s="129"/>
    </row>
    <row r="25" spans="1:20" s="20" customFormat="1" ht="168" customHeight="1" x14ac:dyDescent="0.3">
      <c r="A25" s="10"/>
      <c r="B25" s="77">
        <v>900918094</v>
      </c>
      <c r="C25" s="43" t="s">
        <v>144</v>
      </c>
      <c r="D25" s="43" t="s">
        <v>144</v>
      </c>
      <c r="E25" s="28" t="s">
        <v>145</v>
      </c>
      <c r="F25" s="44" t="s">
        <v>146</v>
      </c>
      <c r="G25" s="35">
        <v>45699</v>
      </c>
      <c r="H25" s="25">
        <v>45777</v>
      </c>
      <c r="I25" s="52">
        <v>186000000</v>
      </c>
      <c r="J25" s="241">
        <v>1</v>
      </c>
      <c r="K25" s="52">
        <v>186000000</v>
      </c>
      <c r="L25" s="108">
        <v>0</v>
      </c>
      <c r="M25" s="108">
        <v>0</v>
      </c>
      <c r="N25" s="159" t="s">
        <v>18</v>
      </c>
      <c r="O25" s="17" t="str">
        <f t="shared" ca="1" si="0"/>
        <v>FINALIZADO</v>
      </c>
      <c r="P25" s="61"/>
      <c r="Q25" s="129"/>
    </row>
    <row r="26" spans="1:20" s="20" customFormat="1" ht="168" customHeight="1" x14ac:dyDescent="0.3">
      <c r="A26" s="10" t="s">
        <v>147</v>
      </c>
      <c r="B26" s="30">
        <v>1047457317</v>
      </c>
      <c r="C26" s="306" t="s">
        <v>148</v>
      </c>
      <c r="D26" s="93" t="s">
        <v>149</v>
      </c>
      <c r="E26" s="18" t="s">
        <v>150</v>
      </c>
      <c r="F26" s="31" t="s">
        <v>151</v>
      </c>
      <c r="G26" s="33">
        <v>45694</v>
      </c>
      <c r="H26" s="15">
        <v>45777</v>
      </c>
      <c r="I26" s="217">
        <v>13500000</v>
      </c>
      <c r="J26" s="300">
        <v>1</v>
      </c>
      <c r="K26" s="217">
        <v>13500000</v>
      </c>
      <c r="L26" s="51">
        <v>0</v>
      </c>
      <c r="M26" s="51">
        <v>0</v>
      </c>
      <c r="N26" s="240" t="s">
        <v>7</v>
      </c>
      <c r="O26" s="17" t="str">
        <f t="shared" ca="1" si="0"/>
        <v>FINALIZADO</v>
      </c>
      <c r="P26" s="18"/>
      <c r="Q26" s="19"/>
    </row>
    <row r="27" spans="1:20" s="20" customFormat="1" ht="168" customHeight="1" x14ac:dyDescent="0.3">
      <c r="A27" s="10"/>
      <c r="B27" s="30">
        <v>8506513</v>
      </c>
      <c r="C27" s="306" t="s">
        <v>152</v>
      </c>
      <c r="D27" s="93" t="s">
        <v>153</v>
      </c>
      <c r="E27" s="18" t="s">
        <v>154</v>
      </c>
      <c r="F27" s="31" t="s">
        <v>155</v>
      </c>
      <c r="G27" s="33">
        <v>45694</v>
      </c>
      <c r="H27" s="15">
        <v>45777</v>
      </c>
      <c r="I27" s="217">
        <v>15000000</v>
      </c>
      <c r="J27" s="127" t="s">
        <v>105</v>
      </c>
      <c r="K27" s="217" t="s">
        <v>156</v>
      </c>
      <c r="L27" s="51">
        <v>0</v>
      </c>
      <c r="M27" s="51">
        <v>0</v>
      </c>
      <c r="N27" s="276" t="s">
        <v>7</v>
      </c>
      <c r="O27" s="17" t="str">
        <f t="shared" ca="1" si="0"/>
        <v>FINALIZADO</v>
      </c>
      <c r="P27" s="18"/>
      <c r="Q27" s="19"/>
    </row>
    <row r="28" spans="1:20" s="20" customFormat="1" ht="168" customHeight="1" x14ac:dyDescent="0.3">
      <c r="A28" s="10"/>
      <c r="B28" s="74">
        <v>4981048</v>
      </c>
      <c r="C28" s="41" t="s">
        <v>157</v>
      </c>
      <c r="D28" s="42" t="s">
        <v>158</v>
      </c>
      <c r="E28" s="45" t="s">
        <v>159</v>
      </c>
      <c r="F28" s="42" t="s">
        <v>160</v>
      </c>
      <c r="G28" s="92">
        <v>45694</v>
      </c>
      <c r="H28" s="130">
        <v>45777</v>
      </c>
      <c r="I28" s="75">
        <v>39000000</v>
      </c>
      <c r="J28" s="42" t="s">
        <v>105</v>
      </c>
      <c r="K28" s="42" t="s">
        <v>161</v>
      </c>
      <c r="L28" s="42" t="s">
        <v>107</v>
      </c>
      <c r="M28" s="42" t="s">
        <v>100</v>
      </c>
      <c r="N28" s="155" t="s">
        <v>32</v>
      </c>
      <c r="O28" s="17" t="str">
        <f t="shared" ca="1" si="0"/>
        <v>FINALIZADO</v>
      </c>
      <c r="P28" s="18"/>
      <c r="Q28" s="19"/>
    </row>
    <row r="29" spans="1:20" s="20" customFormat="1" ht="168" customHeight="1" x14ac:dyDescent="0.3">
      <c r="A29" s="10"/>
      <c r="B29" s="30">
        <v>63454819</v>
      </c>
      <c r="C29" s="306" t="s">
        <v>162</v>
      </c>
      <c r="D29" s="93" t="s">
        <v>163</v>
      </c>
      <c r="E29" s="18" t="s">
        <v>164</v>
      </c>
      <c r="F29" s="31" t="s">
        <v>165</v>
      </c>
      <c r="G29" s="33">
        <v>45694</v>
      </c>
      <c r="H29" s="15">
        <v>45777</v>
      </c>
      <c r="I29" s="217">
        <v>20400000</v>
      </c>
      <c r="J29" s="127" t="s">
        <v>105</v>
      </c>
      <c r="K29" s="217">
        <v>20400000</v>
      </c>
      <c r="L29" s="51">
        <v>0</v>
      </c>
      <c r="M29" s="51">
        <v>0</v>
      </c>
      <c r="N29" s="276" t="s">
        <v>7</v>
      </c>
      <c r="O29" s="17" t="str">
        <f t="shared" ca="1" si="0"/>
        <v>FINALIZADO</v>
      </c>
      <c r="P29" s="18"/>
      <c r="Q29" s="19"/>
    </row>
    <row r="30" spans="1:20" s="20" customFormat="1" ht="168" customHeight="1" x14ac:dyDescent="0.3">
      <c r="A30" s="10"/>
      <c r="B30" s="30">
        <v>3811982</v>
      </c>
      <c r="C30" s="306" t="s">
        <v>166</v>
      </c>
      <c r="D30" s="93" t="s">
        <v>167</v>
      </c>
      <c r="E30" s="18" t="s">
        <v>168</v>
      </c>
      <c r="F30" s="31" t="s">
        <v>169</v>
      </c>
      <c r="G30" s="33">
        <v>45695</v>
      </c>
      <c r="H30" s="15">
        <v>45777</v>
      </c>
      <c r="I30" s="217">
        <v>15000000</v>
      </c>
      <c r="J30" s="127" t="s">
        <v>105</v>
      </c>
      <c r="K30" s="217">
        <v>15000000</v>
      </c>
      <c r="L30" s="51">
        <v>0</v>
      </c>
      <c r="M30" s="51">
        <v>0</v>
      </c>
      <c r="N30" s="276" t="s">
        <v>7</v>
      </c>
      <c r="O30" s="17" t="str">
        <f t="shared" ca="1" si="0"/>
        <v>FINALIZADO</v>
      </c>
      <c r="P30" s="18"/>
      <c r="Q30" s="19"/>
    </row>
    <row r="31" spans="1:20" s="20" customFormat="1" ht="168" customHeight="1" x14ac:dyDescent="0.3">
      <c r="A31" s="10"/>
      <c r="B31" s="69">
        <v>1020752459</v>
      </c>
      <c r="C31" s="39" t="s">
        <v>170</v>
      </c>
      <c r="D31" s="40" t="s">
        <v>171</v>
      </c>
      <c r="E31" s="70" t="s">
        <v>172</v>
      </c>
      <c r="F31" s="59" t="s">
        <v>173</v>
      </c>
      <c r="G31" s="125">
        <v>45699</v>
      </c>
      <c r="H31" s="72">
        <v>46021</v>
      </c>
      <c r="I31" s="85">
        <v>71500000</v>
      </c>
      <c r="J31" s="39" t="s">
        <v>105</v>
      </c>
      <c r="K31" s="170">
        <v>71500000</v>
      </c>
      <c r="L31" s="39" t="s">
        <v>107</v>
      </c>
      <c r="M31" s="39" t="s">
        <v>107</v>
      </c>
      <c r="N31" s="160" t="s">
        <v>14</v>
      </c>
      <c r="O31" s="17" t="str">
        <f t="shared" ca="1" si="0"/>
        <v>FINALIZADO</v>
      </c>
      <c r="P31" s="18"/>
      <c r="Q31" s="19"/>
    </row>
    <row r="32" spans="1:20" s="20" customFormat="1" ht="168" customHeight="1" x14ac:dyDescent="0.3">
      <c r="A32" s="10"/>
      <c r="B32" s="21">
        <v>1099553367</v>
      </c>
      <c r="C32" s="37" t="s">
        <v>174</v>
      </c>
      <c r="D32" s="22" t="s">
        <v>175</v>
      </c>
      <c r="E32" s="23" t="s">
        <v>176</v>
      </c>
      <c r="F32" s="22" t="s">
        <v>177</v>
      </c>
      <c r="G32" s="35">
        <v>45699</v>
      </c>
      <c r="H32" s="25">
        <v>45777</v>
      </c>
      <c r="I32" s="207">
        <v>22500000</v>
      </c>
      <c r="J32" s="251">
        <v>1</v>
      </c>
      <c r="K32" s="190">
        <v>22500000</v>
      </c>
      <c r="L32" s="22" t="s">
        <v>107</v>
      </c>
      <c r="M32" s="22" t="s">
        <v>107</v>
      </c>
      <c r="N32" s="155" t="s">
        <v>29</v>
      </c>
      <c r="O32" s="17" t="str">
        <f t="shared" ca="1" si="0"/>
        <v>FINALIZADO</v>
      </c>
      <c r="P32" s="18"/>
      <c r="Q32" s="19"/>
    </row>
    <row r="33" spans="1:17" s="20" customFormat="1" ht="168" customHeight="1" x14ac:dyDescent="0.3">
      <c r="A33" s="10"/>
      <c r="B33" s="30">
        <v>1044920860</v>
      </c>
      <c r="C33" s="306" t="s">
        <v>178</v>
      </c>
      <c r="D33" s="93" t="s">
        <v>179</v>
      </c>
      <c r="E33" s="18" t="s">
        <v>180</v>
      </c>
      <c r="F33" s="31" t="s">
        <v>181</v>
      </c>
      <c r="G33" s="33">
        <v>45699</v>
      </c>
      <c r="H33" s="15">
        <v>45777</v>
      </c>
      <c r="I33" s="217">
        <v>16500000</v>
      </c>
      <c r="J33" s="127" t="s">
        <v>105</v>
      </c>
      <c r="K33" s="217">
        <v>16500000</v>
      </c>
      <c r="L33" s="51">
        <v>0</v>
      </c>
      <c r="M33" s="51">
        <v>0</v>
      </c>
      <c r="N33" s="276" t="s">
        <v>7</v>
      </c>
      <c r="O33" s="17" t="str">
        <f t="shared" ca="1" si="0"/>
        <v>FINALIZADO</v>
      </c>
      <c r="P33" s="18"/>
      <c r="Q33" s="19"/>
    </row>
    <row r="34" spans="1:17" s="20" customFormat="1" ht="168" customHeight="1" x14ac:dyDescent="0.3">
      <c r="A34" s="10"/>
      <c r="B34" s="74">
        <v>35116519</v>
      </c>
      <c r="C34" s="41" t="s">
        <v>182</v>
      </c>
      <c r="D34" s="42" t="s">
        <v>183</v>
      </c>
      <c r="E34" s="45" t="s">
        <v>184</v>
      </c>
      <c r="F34" s="42" t="s">
        <v>185</v>
      </c>
      <c r="G34" s="92">
        <v>45699</v>
      </c>
      <c r="H34" s="130">
        <v>45777</v>
      </c>
      <c r="I34" s="75">
        <v>18900000</v>
      </c>
      <c r="J34" s="42" t="s">
        <v>105</v>
      </c>
      <c r="K34" s="252">
        <v>18900000</v>
      </c>
      <c r="L34" s="42" t="s">
        <v>107</v>
      </c>
      <c r="M34" s="42" t="s">
        <v>107</v>
      </c>
      <c r="N34" s="155" t="s">
        <v>14</v>
      </c>
      <c r="O34" s="17" t="str">
        <f t="shared" ref="O34:O65" ca="1" si="1">IF(P34="TERMINADO ANTICIPADAMENTE POR MUTUO ACUERDO","FINALIZADO",IF(H34=0," ",IF(TODAY()&lt;=H34,"EN EJECUCIÓN","FINALIZADO")))</f>
        <v>FINALIZADO</v>
      </c>
      <c r="P34" s="18"/>
      <c r="Q34" s="19"/>
    </row>
    <row r="35" spans="1:17" s="20" customFormat="1" ht="168" customHeight="1" x14ac:dyDescent="0.3">
      <c r="A35" s="10"/>
      <c r="B35" s="30">
        <v>37749109</v>
      </c>
      <c r="C35" s="306" t="s">
        <v>186</v>
      </c>
      <c r="D35" s="93" t="s">
        <v>187</v>
      </c>
      <c r="E35" s="18" t="s">
        <v>188</v>
      </c>
      <c r="F35" s="31" t="s">
        <v>189</v>
      </c>
      <c r="G35" s="33">
        <v>45699</v>
      </c>
      <c r="H35" s="15">
        <v>45777</v>
      </c>
      <c r="I35" s="217">
        <v>19500000</v>
      </c>
      <c r="J35" s="127" t="s">
        <v>105</v>
      </c>
      <c r="K35" s="217">
        <v>19500000</v>
      </c>
      <c r="L35" s="51">
        <v>0</v>
      </c>
      <c r="M35" s="51">
        <v>0</v>
      </c>
      <c r="N35" s="224" t="s">
        <v>7</v>
      </c>
      <c r="O35" s="27" t="str">
        <f t="shared" ca="1" si="1"/>
        <v>FINALIZADO</v>
      </c>
      <c r="P35" s="28"/>
      <c r="Q35" s="76"/>
    </row>
    <row r="36" spans="1:17" s="56" customFormat="1" ht="168" customHeight="1" x14ac:dyDescent="0.3">
      <c r="A36" s="53"/>
      <c r="B36" s="30">
        <v>8647362</v>
      </c>
      <c r="C36" s="306" t="s">
        <v>190</v>
      </c>
      <c r="D36" s="93" t="s">
        <v>191</v>
      </c>
      <c r="E36" s="18" t="s">
        <v>192</v>
      </c>
      <c r="F36" s="31" t="s">
        <v>193</v>
      </c>
      <c r="G36" s="33">
        <v>45695</v>
      </c>
      <c r="H36" s="33">
        <v>45784</v>
      </c>
      <c r="I36" s="217">
        <v>42000000</v>
      </c>
      <c r="J36" s="127" t="s">
        <v>105</v>
      </c>
      <c r="K36" s="217">
        <v>42000000</v>
      </c>
      <c r="L36" s="51">
        <v>0</v>
      </c>
      <c r="M36" s="51">
        <v>0</v>
      </c>
      <c r="N36" s="239" t="s">
        <v>7</v>
      </c>
      <c r="O36" s="28" t="str">
        <f t="shared" ca="1" si="1"/>
        <v>FINALIZADO</v>
      </c>
      <c r="P36" s="28"/>
      <c r="Q36" s="35"/>
    </row>
    <row r="37" spans="1:17" s="50" customFormat="1" ht="168" customHeight="1" x14ac:dyDescent="0.3">
      <c r="A37" s="10"/>
      <c r="B37" s="74">
        <v>8640979</v>
      </c>
      <c r="C37" s="41" t="s">
        <v>194</v>
      </c>
      <c r="D37" s="42" t="s">
        <v>195</v>
      </c>
      <c r="E37" s="45" t="s">
        <v>196</v>
      </c>
      <c r="F37" s="42" t="s">
        <v>197</v>
      </c>
      <c r="G37" s="92">
        <v>45699</v>
      </c>
      <c r="H37" s="130">
        <v>45777</v>
      </c>
      <c r="I37" s="75">
        <v>11250000</v>
      </c>
      <c r="J37" s="42" t="s">
        <v>105</v>
      </c>
      <c r="K37" s="42" t="s">
        <v>198</v>
      </c>
      <c r="L37" s="42" t="s">
        <v>107</v>
      </c>
      <c r="M37" s="42" t="s">
        <v>100</v>
      </c>
      <c r="N37" s="155" t="s">
        <v>32</v>
      </c>
      <c r="O37" s="17" t="str">
        <f t="shared" ca="1" si="1"/>
        <v>FINALIZADO</v>
      </c>
      <c r="P37" s="18"/>
      <c r="Q37" s="19"/>
    </row>
    <row r="38" spans="1:17" s="20" customFormat="1" ht="168" customHeight="1" x14ac:dyDescent="0.3">
      <c r="A38" s="78"/>
      <c r="B38" s="140">
        <v>1015458340</v>
      </c>
      <c r="C38" s="306" t="s">
        <v>199</v>
      </c>
      <c r="D38" s="295" t="s">
        <v>200</v>
      </c>
      <c r="E38" s="51" t="s">
        <v>201</v>
      </c>
      <c r="F38" s="38" t="s">
        <v>202</v>
      </c>
      <c r="G38" s="15">
        <v>45699</v>
      </c>
      <c r="H38" s="15">
        <v>45777</v>
      </c>
      <c r="I38" s="265">
        <v>21000000</v>
      </c>
      <c r="J38" s="127" t="s">
        <v>105</v>
      </c>
      <c r="K38" s="265">
        <v>21000000</v>
      </c>
      <c r="L38" s="51">
        <v>0</v>
      </c>
      <c r="M38" s="51">
        <v>0</v>
      </c>
      <c r="N38" s="277" t="s">
        <v>7</v>
      </c>
      <c r="O38" s="80" t="str">
        <f t="shared" ca="1" si="1"/>
        <v>FINALIZADO</v>
      </c>
      <c r="P38" s="51"/>
      <c r="Q38" s="81"/>
    </row>
    <row r="39" spans="1:17" s="20" customFormat="1" ht="168" customHeight="1" x14ac:dyDescent="0.3">
      <c r="A39" s="10"/>
      <c r="B39" s="69">
        <v>1102853168</v>
      </c>
      <c r="C39" s="39" t="s">
        <v>203</v>
      </c>
      <c r="D39" s="40" t="s">
        <v>204</v>
      </c>
      <c r="E39" s="70" t="s">
        <v>205</v>
      </c>
      <c r="F39" s="40" t="s">
        <v>206</v>
      </c>
      <c r="G39" s="143">
        <v>45706</v>
      </c>
      <c r="H39" s="143">
        <v>45777</v>
      </c>
      <c r="I39" s="85">
        <v>12000000</v>
      </c>
      <c r="J39" s="40" t="s">
        <v>105</v>
      </c>
      <c r="K39" s="170">
        <f>3470000+4265000+4265000</f>
        <v>12000000</v>
      </c>
      <c r="L39" s="170" t="s">
        <v>107</v>
      </c>
      <c r="M39" s="40" t="s">
        <v>100</v>
      </c>
      <c r="N39" s="155" t="s">
        <v>26</v>
      </c>
      <c r="O39" s="17" t="str">
        <f t="shared" ca="1" si="1"/>
        <v>FINALIZADO</v>
      </c>
      <c r="P39" s="18"/>
      <c r="Q39" s="19"/>
    </row>
    <row r="40" spans="1:17" s="20" customFormat="1" ht="168" customHeight="1" x14ac:dyDescent="0.3">
      <c r="A40" s="10"/>
      <c r="B40" s="77">
        <v>1140864087</v>
      </c>
      <c r="C40" s="43" t="s">
        <v>207</v>
      </c>
      <c r="D40" s="44" t="s">
        <v>208</v>
      </c>
      <c r="E40" s="28" t="s">
        <v>209</v>
      </c>
      <c r="F40" s="44" t="s">
        <v>210</v>
      </c>
      <c r="G40" s="35">
        <v>45701</v>
      </c>
      <c r="H40" s="14">
        <v>45777</v>
      </c>
      <c r="I40" s="77" t="s">
        <v>211</v>
      </c>
      <c r="J40" s="131">
        <v>1</v>
      </c>
      <c r="K40" s="77" t="s">
        <v>211</v>
      </c>
      <c r="L40" s="60">
        <v>0</v>
      </c>
      <c r="M40" s="60">
        <v>0</v>
      </c>
      <c r="N40" s="163" t="s">
        <v>18</v>
      </c>
      <c r="O40" s="17" t="str">
        <f t="shared" ca="1" si="1"/>
        <v>FINALIZADO</v>
      </c>
      <c r="P40" s="18"/>
      <c r="Q40" s="72"/>
    </row>
    <row r="41" spans="1:17" s="20" customFormat="1" ht="168" customHeight="1" x14ac:dyDescent="0.3">
      <c r="A41" s="10"/>
      <c r="B41" s="21">
        <v>8650103</v>
      </c>
      <c r="C41" s="37" t="s">
        <v>212</v>
      </c>
      <c r="D41" s="22" t="s">
        <v>213</v>
      </c>
      <c r="E41" s="23" t="s">
        <v>214</v>
      </c>
      <c r="F41" s="22" t="s">
        <v>215</v>
      </c>
      <c r="G41" s="24">
        <v>45719</v>
      </c>
      <c r="H41" s="24">
        <v>45811</v>
      </c>
      <c r="I41" s="26">
        <v>18000000</v>
      </c>
      <c r="J41" s="22" t="s">
        <v>105</v>
      </c>
      <c r="K41" s="168">
        <f>5600000+6000000+6000000+400000</f>
        <v>18000000</v>
      </c>
      <c r="L41" s="22" t="s">
        <v>107</v>
      </c>
      <c r="M41" s="22" t="s">
        <v>100</v>
      </c>
      <c r="N41" s="155" t="s">
        <v>26</v>
      </c>
      <c r="O41" s="17" t="str">
        <f t="shared" ca="1" si="1"/>
        <v>FINALIZADO</v>
      </c>
      <c r="P41" s="18"/>
      <c r="Q41" s="19"/>
    </row>
    <row r="42" spans="1:17" s="20" customFormat="1" ht="168" customHeight="1" x14ac:dyDescent="0.3">
      <c r="A42" s="10"/>
      <c r="B42" s="30">
        <v>37729081</v>
      </c>
      <c r="C42" s="306" t="s">
        <v>216</v>
      </c>
      <c r="D42" s="93" t="s">
        <v>217</v>
      </c>
      <c r="E42" s="18" t="s">
        <v>218</v>
      </c>
      <c r="F42" s="31" t="s">
        <v>219</v>
      </c>
      <c r="G42" s="33">
        <v>45719</v>
      </c>
      <c r="H42" s="33">
        <v>45811</v>
      </c>
      <c r="I42" s="217">
        <v>21900000</v>
      </c>
      <c r="J42" s="268">
        <f>K42/I42</f>
        <v>1</v>
      </c>
      <c r="K42" s="217">
        <v>21900000</v>
      </c>
      <c r="L42" s="265">
        <v>0</v>
      </c>
      <c r="M42" s="51">
        <v>0</v>
      </c>
      <c r="N42" s="224" t="s">
        <v>7</v>
      </c>
      <c r="O42" s="27" t="str">
        <f t="shared" ca="1" si="1"/>
        <v>FINALIZADO</v>
      </c>
      <c r="P42" s="28"/>
      <c r="Q42" s="76"/>
    </row>
    <row r="43" spans="1:17" s="20" customFormat="1" ht="168" customHeight="1" x14ac:dyDescent="0.3">
      <c r="A43" s="10" t="s">
        <v>220</v>
      </c>
      <c r="B43" s="30">
        <v>1013608610</v>
      </c>
      <c r="C43" s="306" t="s">
        <v>221</v>
      </c>
      <c r="D43" s="93" t="s">
        <v>222</v>
      </c>
      <c r="E43" s="18" t="s">
        <v>223</v>
      </c>
      <c r="F43" s="31" t="s">
        <v>224</v>
      </c>
      <c r="G43" s="33">
        <v>45719</v>
      </c>
      <c r="H43" s="33">
        <v>45810</v>
      </c>
      <c r="I43" s="217">
        <v>16500000</v>
      </c>
      <c r="J43" s="268">
        <f>K43/I43</f>
        <v>0.97911109090909088</v>
      </c>
      <c r="K43" s="217">
        <v>16155333</v>
      </c>
      <c r="L43" s="265">
        <f>I43-K43</f>
        <v>344667</v>
      </c>
      <c r="M43" s="51">
        <v>0</v>
      </c>
      <c r="N43" s="238" t="s">
        <v>7</v>
      </c>
      <c r="O43" s="18" t="str">
        <f t="shared" ca="1" si="1"/>
        <v>FINALIZADO</v>
      </c>
      <c r="P43" s="18"/>
      <c r="Q43" s="33"/>
    </row>
    <row r="44" spans="1:17" s="20" customFormat="1" ht="168" customHeight="1" x14ac:dyDescent="0.3">
      <c r="A44" s="10"/>
      <c r="B44" s="69">
        <v>1128045465</v>
      </c>
      <c r="C44" s="39" t="s">
        <v>225</v>
      </c>
      <c r="D44" s="40" t="s">
        <v>226</v>
      </c>
      <c r="E44" s="70" t="s">
        <v>227</v>
      </c>
      <c r="F44" s="40" t="s">
        <v>228</v>
      </c>
      <c r="G44" s="125">
        <v>45719</v>
      </c>
      <c r="H44" s="143">
        <v>45810</v>
      </c>
      <c r="I44" s="85">
        <v>27600000</v>
      </c>
      <c r="J44" s="194">
        <v>1</v>
      </c>
      <c r="K44" s="212">
        <v>27600000</v>
      </c>
      <c r="L44" s="40" t="s">
        <v>107</v>
      </c>
      <c r="M44" s="40" t="s">
        <v>107</v>
      </c>
      <c r="N44" s="155" t="s">
        <v>31</v>
      </c>
      <c r="O44" s="17" t="str">
        <f t="shared" ca="1" si="1"/>
        <v>FINALIZADO</v>
      </c>
      <c r="P44" s="18"/>
      <c r="Q44" s="19"/>
    </row>
    <row r="45" spans="1:17" s="20" customFormat="1" ht="168" customHeight="1" x14ac:dyDescent="0.3">
      <c r="A45" s="10"/>
      <c r="B45" s="21">
        <v>1051676904</v>
      </c>
      <c r="C45" s="37" t="s">
        <v>229</v>
      </c>
      <c r="D45" s="22" t="s">
        <v>230</v>
      </c>
      <c r="E45" s="23" t="s">
        <v>231</v>
      </c>
      <c r="F45" s="22" t="s">
        <v>232</v>
      </c>
      <c r="G45" s="35">
        <v>45719</v>
      </c>
      <c r="H45" s="24">
        <v>45811</v>
      </c>
      <c r="I45" s="26" t="s">
        <v>233</v>
      </c>
      <c r="J45" s="22" t="s">
        <v>105</v>
      </c>
      <c r="K45" s="168" t="s">
        <v>233</v>
      </c>
      <c r="L45" s="22" t="s">
        <v>107</v>
      </c>
      <c r="M45" s="22" t="s">
        <v>107</v>
      </c>
      <c r="N45" s="155" t="s">
        <v>14</v>
      </c>
      <c r="O45" s="17" t="str">
        <f t="shared" ca="1" si="1"/>
        <v>FINALIZADO</v>
      </c>
      <c r="P45" s="18"/>
      <c r="Q45" s="19"/>
    </row>
    <row r="46" spans="1:17" s="20" customFormat="1" ht="168" customHeight="1" x14ac:dyDescent="0.3">
      <c r="A46" s="10"/>
      <c r="B46" s="30">
        <v>73568902</v>
      </c>
      <c r="C46" s="306" t="s">
        <v>234</v>
      </c>
      <c r="D46" s="93" t="s">
        <v>235</v>
      </c>
      <c r="E46" s="18" t="s">
        <v>236</v>
      </c>
      <c r="F46" s="31" t="s">
        <v>237</v>
      </c>
      <c r="G46" s="33">
        <v>45719</v>
      </c>
      <c r="H46" s="33">
        <v>45810</v>
      </c>
      <c r="I46" s="217">
        <v>33000000</v>
      </c>
      <c r="J46" s="268">
        <v>0.98</v>
      </c>
      <c r="K46" s="217">
        <v>32266666</v>
      </c>
      <c r="L46" s="265">
        <f>I46-K46</f>
        <v>733334</v>
      </c>
      <c r="M46" s="51">
        <v>0</v>
      </c>
      <c r="N46" s="278" t="s">
        <v>7</v>
      </c>
      <c r="O46" s="17" t="str">
        <f t="shared" ca="1" si="1"/>
        <v>FINALIZADO</v>
      </c>
      <c r="P46" s="18"/>
      <c r="Q46" s="82"/>
    </row>
    <row r="47" spans="1:17" s="20" customFormat="1" ht="168" customHeight="1" x14ac:dyDescent="0.3">
      <c r="A47" s="10"/>
      <c r="B47" s="74">
        <v>1129569870</v>
      </c>
      <c r="C47" s="41" t="s">
        <v>190</v>
      </c>
      <c r="D47" s="42" t="s">
        <v>238</v>
      </c>
      <c r="E47" s="45" t="s">
        <v>239</v>
      </c>
      <c r="F47" s="42" t="s">
        <v>240</v>
      </c>
      <c r="G47" s="125">
        <v>45720</v>
      </c>
      <c r="H47" s="143">
        <v>45812</v>
      </c>
      <c r="I47" s="85">
        <v>26208000</v>
      </c>
      <c r="J47" s="194">
        <v>1</v>
      </c>
      <c r="K47" s="212">
        <v>26208000</v>
      </c>
      <c r="L47" s="40" t="s">
        <v>107</v>
      </c>
      <c r="M47" s="40" t="s">
        <v>107</v>
      </c>
      <c r="N47" s="155" t="s">
        <v>31</v>
      </c>
      <c r="O47" s="17" t="str">
        <f t="shared" ca="1" si="1"/>
        <v>FINALIZADO</v>
      </c>
      <c r="P47" s="18"/>
      <c r="Q47" s="19"/>
    </row>
    <row r="48" spans="1:17" s="20" customFormat="1" ht="168" customHeight="1" x14ac:dyDescent="0.3">
      <c r="A48" s="10"/>
      <c r="B48" s="30">
        <v>1098641885</v>
      </c>
      <c r="C48" s="38" t="s">
        <v>241</v>
      </c>
      <c r="D48" s="31" t="s">
        <v>242</v>
      </c>
      <c r="E48" s="73" t="s">
        <v>243</v>
      </c>
      <c r="F48" s="31" t="s">
        <v>244</v>
      </c>
      <c r="G48" s="82">
        <v>45720</v>
      </c>
      <c r="H48" s="14">
        <v>45812</v>
      </c>
      <c r="I48" s="83">
        <v>40000000</v>
      </c>
      <c r="J48" s="36" t="s">
        <v>105</v>
      </c>
      <c r="K48" s="232">
        <v>40000000</v>
      </c>
      <c r="L48" s="36" t="s">
        <v>107</v>
      </c>
      <c r="M48" s="36" t="s">
        <v>107</v>
      </c>
      <c r="N48" s="155" t="s">
        <v>14</v>
      </c>
      <c r="O48" s="17" t="str">
        <f t="shared" ca="1" si="1"/>
        <v>FINALIZADO</v>
      </c>
      <c r="P48" s="18"/>
      <c r="Q48" s="55"/>
    </row>
    <row r="49" spans="1:17" s="20" customFormat="1" ht="168" customHeight="1" x14ac:dyDescent="0.3">
      <c r="A49" s="10"/>
      <c r="B49" s="74">
        <v>1143381137</v>
      </c>
      <c r="C49" s="41" t="s">
        <v>245</v>
      </c>
      <c r="D49" s="42" t="s">
        <v>246</v>
      </c>
      <c r="E49" s="45" t="s">
        <v>247</v>
      </c>
      <c r="F49" s="42" t="s">
        <v>248</v>
      </c>
      <c r="G49" s="35">
        <v>45719</v>
      </c>
      <c r="H49" s="24">
        <v>45811</v>
      </c>
      <c r="I49" s="26" t="s">
        <v>249</v>
      </c>
      <c r="J49" s="196">
        <v>1</v>
      </c>
      <c r="K49" s="214">
        <v>13320000</v>
      </c>
      <c r="L49" s="22" t="s">
        <v>107</v>
      </c>
      <c r="M49" s="22" t="s">
        <v>107</v>
      </c>
      <c r="N49" s="155" t="s">
        <v>31</v>
      </c>
      <c r="O49" s="17" t="str">
        <f t="shared" ca="1" si="1"/>
        <v>FINALIZADO</v>
      </c>
      <c r="P49" s="18"/>
      <c r="Q49" s="19"/>
    </row>
    <row r="50" spans="1:17" s="20" customFormat="1" ht="168" customHeight="1" x14ac:dyDescent="0.3">
      <c r="A50" s="10"/>
      <c r="B50" s="30">
        <v>1043008327</v>
      </c>
      <c r="C50" s="306" t="s">
        <v>250</v>
      </c>
      <c r="D50" s="93" t="s">
        <v>251</v>
      </c>
      <c r="E50" s="18" t="s">
        <v>252</v>
      </c>
      <c r="F50" s="31" t="s">
        <v>253</v>
      </c>
      <c r="G50" s="33">
        <v>45719</v>
      </c>
      <c r="H50" s="33">
        <v>45811</v>
      </c>
      <c r="I50" s="217">
        <v>24000000</v>
      </c>
      <c r="J50" s="268">
        <f>K50/I50</f>
        <v>0.97777775</v>
      </c>
      <c r="K50" s="217">
        <v>23466666</v>
      </c>
      <c r="L50" s="265">
        <f>I50-K50</f>
        <v>533334</v>
      </c>
      <c r="M50" s="51">
        <v>0</v>
      </c>
      <c r="N50" s="279" t="s">
        <v>7</v>
      </c>
      <c r="O50" s="27" t="str">
        <f t="shared" ca="1" si="1"/>
        <v>FINALIZADO</v>
      </c>
      <c r="P50" s="28"/>
      <c r="Q50" s="55"/>
    </row>
    <row r="51" spans="1:17" s="20" customFormat="1" ht="168" customHeight="1" x14ac:dyDescent="0.3">
      <c r="A51" s="10"/>
      <c r="B51" s="74">
        <v>1047367096</v>
      </c>
      <c r="C51" s="41" t="s">
        <v>254</v>
      </c>
      <c r="D51" s="42" t="s">
        <v>255</v>
      </c>
      <c r="E51" s="45" t="s">
        <v>256</v>
      </c>
      <c r="F51" s="42" t="s">
        <v>257</v>
      </c>
      <c r="G51" s="94">
        <v>45721</v>
      </c>
      <c r="H51" s="94">
        <v>45811</v>
      </c>
      <c r="I51" s="75">
        <v>12000000</v>
      </c>
      <c r="J51" s="198">
        <v>0.9556</v>
      </c>
      <c r="K51" s="216">
        <v>11466667</v>
      </c>
      <c r="L51" s="263">
        <v>533333</v>
      </c>
      <c r="M51" s="42" t="s">
        <v>107</v>
      </c>
      <c r="N51" s="155" t="s">
        <v>31</v>
      </c>
      <c r="O51" s="17" t="str">
        <f t="shared" ca="1" si="1"/>
        <v>FINALIZADO</v>
      </c>
      <c r="P51" s="18"/>
      <c r="Q51" s="19"/>
    </row>
    <row r="52" spans="1:17" s="20" customFormat="1" ht="168" customHeight="1" x14ac:dyDescent="0.3">
      <c r="A52" s="10"/>
      <c r="B52" s="30">
        <v>80063861</v>
      </c>
      <c r="C52" s="306" t="s">
        <v>258</v>
      </c>
      <c r="D52" s="93" t="s">
        <v>259</v>
      </c>
      <c r="E52" s="18" t="s">
        <v>260</v>
      </c>
      <c r="F52" s="31" t="s">
        <v>261</v>
      </c>
      <c r="G52" s="33">
        <v>45720</v>
      </c>
      <c r="H52" s="33">
        <v>45811</v>
      </c>
      <c r="I52" s="217">
        <v>7800000</v>
      </c>
      <c r="J52" s="268">
        <f t="shared" ref="J52:J54" si="2">K52/I52</f>
        <v>1</v>
      </c>
      <c r="K52" s="217">
        <v>7800000</v>
      </c>
      <c r="L52" s="31" t="s">
        <v>107</v>
      </c>
      <c r="M52" s="31" t="s">
        <v>107</v>
      </c>
      <c r="N52" s="279" t="s">
        <v>7</v>
      </c>
      <c r="O52" s="27" t="str">
        <f t="shared" ca="1" si="1"/>
        <v>FINALIZADO</v>
      </c>
      <c r="P52" s="28"/>
      <c r="Q52" s="29"/>
    </row>
    <row r="53" spans="1:17" s="20" customFormat="1" ht="168" customHeight="1" x14ac:dyDescent="0.3">
      <c r="A53" s="10"/>
      <c r="B53" s="30">
        <v>1099552440</v>
      </c>
      <c r="C53" s="306" t="s">
        <v>262</v>
      </c>
      <c r="D53" s="93" t="s">
        <v>263</v>
      </c>
      <c r="E53" s="18" t="s">
        <v>264</v>
      </c>
      <c r="F53" s="31" t="s">
        <v>265</v>
      </c>
      <c r="G53" s="33">
        <v>45721</v>
      </c>
      <c r="H53" s="33">
        <v>45812</v>
      </c>
      <c r="I53" s="217">
        <v>18000000</v>
      </c>
      <c r="J53" s="268">
        <f t="shared" si="2"/>
        <v>1</v>
      </c>
      <c r="K53" s="217">
        <v>18000000</v>
      </c>
      <c r="L53" s="31" t="s">
        <v>107</v>
      </c>
      <c r="M53" s="31" t="s">
        <v>107</v>
      </c>
      <c r="N53" s="239" t="s">
        <v>7</v>
      </c>
      <c r="O53" s="28" t="str">
        <f t="shared" ca="1" si="1"/>
        <v>FINALIZADO</v>
      </c>
      <c r="P53" s="28"/>
      <c r="Q53" s="35"/>
    </row>
    <row r="54" spans="1:17" s="20" customFormat="1" ht="168" customHeight="1" x14ac:dyDescent="0.3">
      <c r="A54" s="10"/>
      <c r="B54" s="30">
        <v>1051744465</v>
      </c>
      <c r="C54" s="306" t="s">
        <v>266</v>
      </c>
      <c r="D54" s="93" t="s">
        <v>267</v>
      </c>
      <c r="E54" s="18" t="s">
        <v>268</v>
      </c>
      <c r="F54" s="31" t="s">
        <v>269</v>
      </c>
      <c r="G54" s="33">
        <v>45727</v>
      </c>
      <c r="H54" s="33">
        <v>45811</v>
      </c>
      <c r="I54" s="217">
        <v>12000000</v>
      </c>
      <c r="J54" s="268">
        <f t="shared" si="2"/>
        <v>0.88888883333333335</v>
      </c>
      <c r="K54" s="217">
        <v>10666666</v>
      </c>
      <c r="L54" s="265">
        <f>I54-K54</f>
        <v>1333334</v>
      </c>
      <c r="M54" s="31" t="s">
        <v>107</v>
      </c>
      <c r="N54" s="276" t="s">
        <v>7</v>
      </c>
      <c r="O54" s="17" t="str">
        <f t="shared" ca="1" si="1"/>
        <v>FINALIZADO</v>
      </c>
      <c r="P54" s="18"/>
      <c r="Q54" s="19"/>
    </row>
    <row r="55" spans="1:17" s="20" customFormat="1" ht="168" customHeight="1" x14ac:dyDescent="0.3">
      <c r="A55" s="10"/>
      <c r="B55" s="69">
        <v>45509203</v>
      </c>
      <c r="C55" s="39" t="s">
        <v>270</v>
      </c>
      <c r="D55" s="40" t="s">
        <v>271</v>
      </c>
      <c r="E55" s="70" t="s">
        <v>272</v>
      </c>
      <c r="F55" s="40" t="s">
        <v>273</v>
      </c>
      <c r="G55" s="143">
        <v>45730</v>
      </c>
      <c r="H55" s="92">
        <v>45822</v>
      </c>
      <c r="I55" s="85">
        <v>24000000</v>
      </c>
      <c r="J55" s="194">
        <v>1</v>
      </c>
      <c r="K55" s="212">
        <v>24000000</v>
      </c>
      <c r="L55" s="40" t="s">
        <v>107</v>
      </c>
      <c r="M55" s="40" t="s">
        <v>107</v>
      </c>
      <c r="N55" s="155" t="s">
        <v>31</v>
      </c>
      <c r="O55" s="17" t="str">
        <f t="shared" ca="1" si="1"/>
        <v>FINALIZADO</v>
      </c>
      <c r="P55" s="18"/>
      <c r="Q55" s="19"/>
    </row>
    <row r="56" spans="1:17" s="20" customFormat="1" ht="168" customHeight="1" x14ac:dyDescent="0.3">
      <c r="A56" s="10"/>
      <c r="B56" s="11">
        <v>1047401661</v>
      </c>
      <c r="C56" s="36" t="s">
        <v>274</v>
      </c>
      <c r="D56" s="12" t="s">
        <v>275</v>
      </c>
      <c r="E56" s="13" t="s">
        <v>276</v>
      </c>
      <c r="F56" s="12" t="s">
        <v>277</v>
      </c>
      <c r="G56" s="14">
        <v>45723</v>
      </c>
      <c r="H56" s="35">
        <v>45815</v>
      </c>
      <c r="I56" s="16">
        <v>21000000</v>
      </c>
      <c r="J56" s="193">
        <v>1</v>
      </c>
      <c r="K56" s="200">
        <v>21000000</v>
      </c>
      <c r="L56" s="12" t="s">
        <v>107</v>
      </c>
      <c r="M56" s="12" t="s">
        <v>107</v>
      </c>
      <c r="N56" s="155" t="s">
        <v>31</v>
      </c>
      <c r="O56" s="17" t="str">
        <f t="shared" ca="1" si="1"/>
        <v>FINALIZADO</v>
      </c>
      <c r="P56" s="18"/>
      <c r="Q56" s="19"/>
    </row>
    <row r="57" spans="1:17" s="20" customFormat="1" ht="168" customHeight="1" x14ac:dyDescent="0.3">
      <c r="A57" s="10"/>
      <c r="B57" s="11">
        <v>45547569</v>
      </c>
      <c r="C57" s="36" t="s">
        <v>278</v>
      </c>
      <c r="D57" s="12" t="s">
        <v>279</v>
      </c>
      <c r="E57" s="13" t="s">
        <v>280</v>
      </c>
      <c r="F57" s="12" t="s">
        <v>281</v>
      </c>
      <c r="G57" s="14">
        <v>45723</v>
      </c>
      <c r="H57" s="35">
        <v>45815</v>
      </c>
      <c r="I57" s="16">
        <v>24000000</v>
      </c>
      <c r="J57" s="193">
        <v>1</v>
      </c>
      <c r="K57" s="200">
        <v>24000000</v>
      </c>
      <c r="L57" s="12" t="s">
        <v>107</v>
      </c>
      <c r="M57" s="12" t="s">
        <v>107</v>
      </c>
      <c r="N57" s="155" t="s">
        <v>31</v>
      </c>
      <c r="O57" s="17" t="str">
        <f t="shared" ca="1" si="1"/>
        <v>FINALIZADO</v>
      </c>
      <c r="P57" s="18"/>
      <c r="Q57" s="19"/>
    </row>
    <row r="58" spans="1:17" s="20" customFormat="1" ht="168" customHeight="1" x14ac:dyDescent="0.3">
      <c r="A58" s="10"/>
      <c r="B58" s="11">
        <v>1052094672</v>
      </c>
      <c r="C58" s="36" t="s">
        <v>282</v>
      </c>
      <c r="D58" s="12" t="s">
        <v>283</v>
      </c>
      <c r="E58" s="13" t="s">
        <v>284</v>
      </c>
      <c r="F58" s="12" t="s">
        <v>285</v>
      </c>
      <c r="G58" s="14">
        <v>45723</v>
      </c>
      <c r="H58" s="35">
        <v>45814</v>
      </c>
      <c r="I58" s="16">
        <v>18000000</v>
      </c>
      <c r="J58" s="193">
        <v>1</v>
      </c>
      <c r="K58" s="200">
        <v>18000000</v>
      </c>
      <c r="L58" s="12" t="s">
        <v>107</v>
      </c>
      <c r="M58" s="12" t="s">
        <v>107</v>
      </c>
      <c r="N58" s="155" t="s">
        <v>31</v>
      </c>
      <c r="O58" s="17" t="str">
        <f t="shared" ca="1" si="1"/>
        <v>FINALIZADO</v>
      </c>
      <c r="P58" s="18"/>
      <c r="Q58" s="19"/>
    </row>
    <row r="59" spans="1:17" s="20" customFormat="1" ht="168" customHeight="1" x14ac:dyDescent="0.3">
      <c r="A59" s="10"/>
      <c r="B59" s="11">
        <v>1078246151</v>
      </c>
      <c r="C59" s="36" t="s">
        <v>286</v>
      </c>
      <c r="D59" s="12" t="s">
        <v>287</v>
      </c>
      <c r="E59" s="13" t="s">
        <v>288</v>
      </c>
      <c r="F59" s="46" t="s">
        <v>289</v>
      </c>
      <c r="G59" s="15">
        <v>45728</v>
      </c>
      <c r="H59" s="15">
        <v>45912</v>
      </c>
      <c r="I59" s="204">
        <v>27000000</v>
      </c>
      <c r="J59" s="191">
        <v>1</v>
      </c>
      <c r="K59" s="184">
        <v>27000000</v>
      </c>
      <c r="L59" s="46" t="s">
        <v>107</v>
      </c>
      <c r="M59" s="46" t="s">
        <v>107</v>
      </c>
      <c r="N59" s="155" t="s">
        <v>29</v>
      </c>
      <c r="O59" s="17" t="str">
        <f t="shared" ca="1" si="1"/>
        <v>FINALIZADO</v>
      </c>
      <c r="P59" s="18"/>
      <c r="Q59" s="19"/>
    </row>
    <row r="60" spans="1:17" s="20" customFormat="1" ht="168" customHeight="1" x14ac:dyDescent="0.3">
      <c r="A60" s="10"/>
      <c r="B60" s="11">
        <v>73214371</v>
      </c>
      <c r="C60" s="36" t="s">
        <v>290</v>
      </c>
      <c r="D60" s="12" t="s">
        <v>291</v>
      </c>
      <c r="E60" s="13" t="s">
        <v>292</v>
      </c>
      <c r="F60" s="40" t="s">
        <v>293</v>
      </c>
      <c r="G60" s="14">
        <v>45722</v>
      </c>
      <c r="H60" s="35">
        <v>45813</v>
      </c>
      <c r="I60" s="16">
        <v>28500000</v>
      </c>
      <c r="J60" s="194">
        <v>1</v>
      </c>
      <c r="K60" s="212">
        <v>28500000</v>
      </c>
      <c r="L60" s="40" t="s">
        <v>107</v>
      </c>
      <c r="M60" s="40" t="s">
        <v>107</v>
      </c>
      <c r="N60" s="155" t="s">
        <v>31</v>
      </c>
      <c r="O60" s="17" t="str">
        <f t="shared" ca="1" si="1"/>
        <v>FINALIZADO</v>
      </c>
      <c r="P60" s="18"/>
      <c r="Q60" s="19"/>
    </row>
    <row r="61" spans="1:17" s="20" customFormat="1" ht="168" customHeight="1" x14ac:dyDescent="0.3">
      <c r="A61" s="10"/>
      <c r="B61" s="21">
        <v>1062880243</v>
      </c>
      <c r="C61" s="37" t="s">
        <v>49</v>
      </c>
      <c r="D61" s="22" t="s">
        <v>294</v>
      </c>
      <c r="E61" s="23" t="s">
        <v>295</v>
      </c>
      <c r="F61" s="22" t="s">
        <v>296</v>
      </c>
      <c r="G61" s="24">
        <v>45723</v>
      </c>
      <c r="H61" s="35">
        <v>45813</v>
      </c>
      <c r="I61" s="26">
        <v>22050000</v>
      </c>
      <c r="J61" s="22" t="s">
        <v>105</v>
      </c>
      <c r="K61" s="168">
        <f>5880000+7350000+7350000+1470000</f>
        <v>22050000</v>
      </c>
      <c r="L61" s="22" t="s">
        <v>107</v>
      </c>
      <c r="M61" s="22" t="s">
        <v>100</v>
      </c>
      <c r="N61" s="155" t="s">
        <v>26</v>
      </c>
      <c r="O61" s="17" t="str">
        <f t="shared" ca="1" si="1"/>
        <v>FINALIZADO</v>
      </c>
      <c r="P61" s="18"/>
      <c r="Q61" s="19"/>
    </row>
    <row r="62" spans="1:17" s="20" customFormat="1" ht="168" customHeight="1" x14ac:dyDescent="0.3">
      <c r="A62" s="10"/>
      <c r="B62" s="30">
        <v>73593856</v>
      </c>
      <c r="C62" s="306" t="s">
        <v>297</v>
      </c>
      <c r="D62" s="93" t="s">
        <v>298</v>
      </c>
      <c r="E62" s="18" t="s">
        <v>299</v>
      </c>
      <c r="F62" s="31" t="s">
        <v>300</v>
      </c>
      <c r="G62" s="33">
        <v>45728</v>
      </c>
      <c r="H62" s="33">
        <v>45820</v>
      </c>
      <c r="I62" s="217">
        <v>24000000</v>
      </c>
      <c r="J62" s="268">
        <f t="shared" ref="J62:J64" si="3">K62/I62</f>
        <v>1</v>
      </c>
      <c r="K62" s="217">
        <v>24000000</v>
      </c>
      <c r="L62" s="31" t="s">
        <v>107</v>
      </c>
      <c r="M62" s="31" t="s">
        <v>107</v>
      </c>
      <c r="N62" s="279" t="s">
        <v>7</v>
      </c>
      <c r="O62" s="17" t="str">
        <f t="shared" ca="1" si="1"/>
        <v>FINALIZADO</v>
      </c>
      <c r="P62" s="18"/>
      <c r="Q62" s="55"/>
    </row>
    <row r="63" spans="1:17" s="20" customFormat="1" ht="168" customHeight="1" x14ac:dyDescent="0.3">
      <c r="A63" s="10"/>
      <c r="B63" s="30">
        <v>45529854</v>
      </c>
      <c r="C63" s="306" t="s">
        <v>301</v>
      </c>
      <c r="D63" s="93" t="s">
        <v>302</v>
      </c>
      <c r="E63" s="18" t="s">
        <v>303</v>
      </c>
      <c r="F63" s="31" t="s">
        <v>304</v>
      </c>
      <c r="G63" s="33">
        <v>45723</v>
      </c>
      <c r="H63" s="33">
        <v>45814</v>
      </c>
      <c r="I63" s="217">
        <v>22500000</v>
      </c>
      <c r="J63" s="268">
        <f t="shared" si="3"/>
        <v>1</v>
      </c>
      <c r="K63" s="217">
        <v>22500000</v>
      </c>
      <c r="L63" s="31" t="s">
        <v>107</v>
      </c>
      <c r="M63" s="31" t="s">
        <v>107</v>
      </c>
      <c r="N63" s="279" t="s">
        <v>7</v>
      </c>
      <c r="O63" s="17" t="str">
        <f t="shared" ca="1" si="1"/>
        <v>FINALIZADO</v>
      </c>
      <c r="P63" s="18"/>
      <c r="Q63" s="19"/>
    </row>
    <row r="64" spans="1:17" s="20" customFormat="1" ht="168" customHeight="1" x14ac:dyDescent="0.3">
      <c r="A64" s="10"/>
      <c r="B64" s="77">
        <v>13541599</v>
      </c>
      <c r="C64" s="313" t="s">
        <v>305</v>
      </c>
      <c r="D64" s="314" t="s">
        <v>306</v>
      </c>
      <c r="E64" s="28" t="s">
        <v>307</v>
      </c>
      <c r="F64" s="44" t="s">
        <v>308</v>
      </c>
      <c r="G64" s="35">
        <v>45726</v>
      </c>
      <c r="H64" s="35">
        <v>45818</v>
      </c>
      <c r="I64" s="213">
        <v>15750000</v>
      </c>
      <c r="J64" s="315">
        <f t="shared" si="3"/>
        <v>1</v>
      </c>
      <c r="K64" s="213">
        <v>15750000</v>
      </c>
      <c r="L64" s="44" t="s">
        <v>107</v>
      </c>
      <c r="M64" s="44" t="s">
        <v>107</v>
      </c>
      <c r="N64" s="280" t="s">
        <v>7</v>
      </c>
      <c r="O64" s="27" t="str">
        <f t="shared" ca="1" si="1"/>
        <v>FINALIZADO</v>
      </c>
      <c r="P64" s="18"/>
      <c r="Q64" s="19"/>
    </row>
    <row r="65" spans="1:20" s="20" customFormat="1" ht="168" customHeight="1" x14ac:dyDescent="0.3">
      <c r="A65" s="18"/>
      <c r="B65" s="30">
        <v>1065618090</v>
      </c>
      <c r="C65" s="38" t="s">
        <v>309</v>
      </c>
      <c r="D65" s="31" t="s">
        <v>310</v>
      </c>
      <c r="E65" s="18" t="s">
        <v>311</v>
      </c>
      <c r="F65" s="31" t="s">
        <v>312</v>
      </c>
      <c r="G65" s="33">
        <v>45728</v>
      </c>
      <c r="H65" s="33">
        <v>45820</v>
      </c>
      <c r="I65" s="32">
        <v>23400000</v>
      </c>
      <c r="J65" s="31"/>
      <c r="K65" s="31"/>
      <c r="L65" s="31"/>
      <c r="M65" s="31"/>
      <c r="N65" s="156" t="s">
        <v>0</v>
      </c>
      <c r="O65" s="18" t="str">
        <f t="shared" ca="1" si="1"/>
        <v>FINALIZADO</v>
      </c>
      <c r="P65" s="61"/>
      <c r="Q65" s="323"/>
      <c r="R65" s="50"/>
      <c r="S65" s="50"/>
      <c r="T65" s="50"/>
    </row>
    <row r="66" spans="1:20" s="20" customFormat="1" ht="168" customHeight="1" x14ac:dyDescent="0.3">
      <c r="A66" s="10"/>
      <c r="B66" s="144">
        <v>73550419</v>
      </c>
      <c r="C66" s="331" t="s">
        <v>313</v>
      </c>
      <c r="D66" s="88" t="s">
        <v>314</v>
      </c>
      <c r="E66" s="71" t="s">
        <v>315</v>
      </c>
      <c r="F66" s="89" t="s">
        <v>316</v>
      </c>
      <c r="G66" s="125">
        <v>45728</v>
      </c>
      <c r="H66" s="125">
        <v>45820</v>
      </c>
      <c r="I66" s="215">
        <v>24000000</v>
      </c>
      <c r="J66" s="332">
        <f>K66/I66</f>
        <v>1</v>
      </c>
      <c r="K66" s="215">
        <v>24000000</v>
      </c>
      <c r="L66" s="89" t="s">
        <v>107</v>
      </c>
      <c r="M66" s="89" t="s">
        <v>107</v>
      </c>
      <c r="N66" s="240" t="s">
        <v>7</v>
      </c>
      <c r="O66" s="17" t="str">
        <f t="shared" ref="O66:O97" ca="1" si="4">IF(P66="TERMINADO ANTICIPADAMENTE POR MUTUO ACUERDO","FINALIZADO",IF(H66=0," ",IF(TODAY()&lt;=H66,"EN EJECUCIÓN","FINALIZADO")))</f>
        <v>FINALIZADO</v>
      </c>
      <c r="P66" s="18"/>
      <c r="Q66" s="19"/>
    </row>
    <row r="67" spans="1:20" s="20" customFormat="1" ht="168" customHeight="1" x14ac:dyDescent="0.3">
      <c r="A67" s="10"/>
      <c r="B67" s="69">
        <v>9077984</v>
      </c>
      <c r="C67" s="39" t="s">
        <v>317</v>
      </c>
      <c r="D67" s="40" t="s">
        <v>318</v>
      </c>
      <c r="E67" s="70" t="s">
        <v>319</v>
      </c>
      <c r="F67" s="40" t="s">
        <v>320</v>
      </c>
      <c r="G67" s="133">
        <v>45728</v>
      </c>
      <c r="H67" s="133">
        <v>45820</v>
      </c>
      <c r="I67" s="287">
        <v>24000000</v>
      </c>
      <c r="J67" s="191">
        <v>1</v>
      </c>
      <c r="K67" s="255">
        <v>23733333.34</v>
      </c>
      <c r="L67" s="40" t="s">
        <v>107</v>
      </c>
      <c r="M67" s="40" t="s">
        <v>107</v>
      </c>
      <c r="N67" s="155" t="s">
        <v>29</v>
      </c>
      <c r="O67" s="17" t="str">
        <f t="shared" ca="1" si="4"/>
        <v>FINALIZADO</v>
      </c>
      <c r="P67" s="18"/>
      <c r="Q67" s="19"/>
    </row>
    <row r="68" spans="1:20" s="20" customFormat="1" ht="168" customHeight="1" x14ac:dyDescent="0.3">
      <c r="A68" s="10"/>
      <c r="B68" s="74">
        <v>63472441</v>
      </c>
      <c r="C68" s="41" t="s">
        <v>321</v>
      </c>
      <c r="D68" s="42" t="s">
        <v>322</v>
      </c>
      <c r="E68" s="45" t="s">
        <v>323</v>
      </c>
      <c r="F68" s="42" t="s">
        <v>324</v>
      </c>
      <c r="G68" s="15">
        <v>45728</v>
      </c>
      <c r="H68" s="15">
        <v>45820</v>
      </c>
      <c r="I68" s="208">
        <v>24000000</v>
      </c>
      <c r="J68" s="191">
        <v>1</v>
      </c>
      <c r="K68" s="185">
        <v>24000000</v>
      </c>
      <c r="L68" s="42" t="s">
        <v>107</v>
      </c>
      <c r="M68" s="42" t="s">
        <v>107</v>
      </c>
      <c r="N68" s="161" t="s">
        <v>29</v>
      </c>
      <c r="O68" s="27" t="str">
        <f t="shared" ca="1" si="4"/>
        <v>FINALIZADO</v>
      </c>
      <c r="P68" s="71"/>
      <c r="Q68" s="72"/>
    </row>
    <row r="69" spans="1:20" s="20" customFormat="1" ht="168" customHeight="1" x14ac:dyDescent="0.3">
      <c r="A69" s="10"/>
      <c r="B69" s="77">
        <v>901692973</v>
      </c>
      <c r="C69" s="43" t="s">
        <v>325</v>
      </c>
      <c r="D69" s="43" t="s">
        <v>325</v>
      </c>
      <c r="E69" s="28" t="s">
        <v>326</v>
      </c>
      <c r="F69" s="44" t="s">
        <v>327</v>
      </c>
      <c r="G69" s="35">
        <v>45730</v>
      </c>
      <c r="H69" s="25" t="s">
        <v>328</v>
      </c>
      <c r="I69" s="206">
        <v>39000000</v>
      </c>
      <c r="J69" s="251">
        <v>1</v>
      </c>
      <c r="K69" s="189">
        <v>39000000</v>
      </c>
      <c r="L69" s="44" t="s">
        <v>107</v>
      </c>
      <c r="M69" s="44" t="s">
        <v>107</v>
      </c>
      <c r="N69" s="156" t="s">
        <v>29</v>
      </c>
      <c r="O69" s="18" t="str">
        <f t="shared" ca="1" si="4"/>
        <v>EN EJECUCIÓN</v>
      </c>
      <c r="P69" s="124"/>
      <c r="Q69" s="72"/>
    </row>
    <row r="70" spans="1:20" s="20" customFormat="1" ht="168" customHeight="1" x14ac:dyDescent="0.3">
      <c r="A70" s="10"/>
      <c r="B70" s="30">
        <v>1075312603</v>
      </c>
      <c r="C70" s="306" t="s">
        <v>329</v>
      </c>
      <c r="D70" s="93" t="s">
        <v>330</v>
      </c>
      <c r="E70" s="18" t="s">
        <v>331</v>
      </c>
      <c r="F70" s="31" t="s">
        <v>332</v>
      </c>
      <c r="G70" s="33">
        <v>45730</v>
      </c>
      <c r="H70" s="33">
        <v>45822</v>
      </c>
      <c r="I70" s="217">
        <v>12000000</v>
      </c>
      <c r="J70" s="268">
        <f>K70/I70</f>
        <v>1</v>
      </c>
      <c r="K70" s="217">
        <v>12000000</v>
      </c>
      <c r="L70" s="31" t="s">
        <v>107</v>
      </c>
      <c r="M70" s="31" t="s">
        <v>107</v>
      </c>
      <c r="N70" s="240" t="s">
        <v>7</v>
      </c>
      <c r="O70" s="17" t="str">
        <f t="shared" ca="1" si="4"/>
        <v>FINALIZADO</v>
      </c>
      <c r="P70" s="18"/>
      <c r="Q70" s="19"/>
    </row>
    <row r="71" spans="1:20" s="20" customFormat="1" ht="168" customHeight="1" x14ac:dyDescent="0.3">
      <c r="A71" s="10"/>
      <c r="B71" s="74">
        <v>73185031</v>
      </c>
      <c r="C71" s="41" t="s">
        <v>333</v>
      </c>
      <c r="D71" s="42" t="s">
        <v>334</v>
      </c>
      <c r="E71" s="45" t="s">
        <v>335</v>
      </c>
      <c r="F71" s="42" t="s">
        <v>336</v>
      </c>
      <c r="G71" s="94">
        <v>45734</v>
      </c>
      <c r="H71" s="94">
        <v>45826</v>
      </c>
      <c r="I71" s="75">
        <v>27000000</v>
      </c>
      <c r="J71" s="198">
        <v>1</v>
      </c>
      <c r="K71" s="216">
        <v>27000000</v>
      </c>
      <c r="L71" s="42" t="s">
        <v>107</v>
      </c>
      <c r="M71" s="42" t="s">
        <v>107</v>
      </c>
      <c r="N71" s="155" t="s">
        <v>31</v>
      </c>
      <c r="O71" s="17" t="str">
        <f t="shared" ca="1" si="4"/>
        <v>FINALIZADO</v>
      </c>
      <c r="P71" s="18"/>
      <c r="Q71" s="19"/>
    </row>
    <row r="72" spans="1:20" s="20" customFormat="1" ht="168" customHeight="1" x14ac:dyDescent="0.3">
      <c r="A72" s="10"/>
      <c r="B72" s="30">
        <v>1075599810</v>
      </c>
      <c r="C72" s="306" t="s">
        <v>337</v>
      </c>
      <c r="D72" s="93" t="s">
        <v>338</v>
      </c>
      <c r="E72" s="18" t="s">
        <v>339</v>
      </c>
      <c r="F72" s="31" t="s">
        <v>340</v>
      </c>
      <c r="G72" s="33">
        <v>45730</v>
      </c>
      <c r="H72" s="33">
        <v>45821</v>
      </c>
      <c r="I72" s="217">
        <v>18000000</v>
      </c>
      <c r="J72" s="268">
        <f t="shared" ref="J72:J73" si="5">K72/I72</f>
        <v>1</v>
      </c>
      <c r="K72" s="217">
        <v>18000000</v>
      </c>
      <c r="L72" s="31" t="s">
        <v>107</v>
      </c>
      <c r="M72" s="31" t="s">
        <v>107</v>
      </c>
      <c r="N72" s="276" t="s">
        <v>7</v>
      </c>
      <c r="O72" s="17" t="str">
        <f t="shared" ca="1" si="4"/>
        <v>FINALIZADO</v>
      </c>
      <c r="P72" s="18"/>
      <c r="Q72" s="19"/>
    </row>
    <row r="73" spans="1:20" s="20" customFormat="1" ht="168" customHeight="1" x14ac:dyDescent="0.3">
      <c r="A73" s="10"/>
      <c r="B73" s="30">
        <v>1026571526</v>
      </c>
      <c r="C73" s="306" t="s">
        <v>341</v>
      </c>
      <c r="D73" s="93" t="s">
        <v>342</v>
      </c>
      <c r="E73" s="18" t="s">
        <v>343</v>
      </c>
      <c r="F73" s="31" t="s">
        <v>344</v>
      </c>
      <c r="G73" s="33">
        <v>45742</v>
      </c>
      <c r="H73" s="33">
        <v>45834</v>
      </c>
      <c r="I73" s="217">
        <v>6000000</v>
      </c>
      <c r="J73" s="268">
        <f t="shared" si="5"/>
        <v>1</v>
      </c>
      <c r="K73" s="217">
        <v>6000000</v>
      </c>
      <c r="L73" s="31" t="s">
        <v>107</v>
      </c>
      <c r="M73" s="31" t="s">
        <v>107</v>
      </c>
      <c r="N73" s="276" t="s">
        <v>7</v>
      </c>
      <c r="O73" s="17" t="str">
        <f t="shared" ca="1" si="4"/>
        <v>FINALIZADO</v>
      </c>
      <c r="P73" s="18"/>
      <c r="Q73" s="19"/>
    </row>
    <row r="74" spans="1:20" s="20" customFormat="1" ht="168" customHeight="1" x14ac:dyDescent="0.3">
      <c r="A74" s="10"/>
      <c r="B74" s="74">
        <v>1003041473</v>
      </c>
      <c r="C74" s="41" t="s">
        <v>345</v>
      </c>
      <c r="D74" s="42" t="s">
        <v>346</v>
      </c>
      <c r="E74" s="45" t="s">
        <v>347</v>
      </c>
      <c r="F74" s="42" t="s">
        <v>348</v>
      </c>
      <c r="G74" s="94">
        <v>45741</v>
      </c>
      <c r="H74" s="94">
        <v>45833</v>
      </c>
      <c r="I74" s="75">
        <v>15000000</v>
      </c>
      <c r="J74" s="42" t="s">
        <v>105</v>
      </c>
      <c r="K74" s="42" t="s">
        <v>349</v>
      </c>
      <c r="L74" s="42" t="s">
        <v>107</v>
      </c>
      <c r="M74" s="42" t="s">
        <v>100</v>
      </c>
      <c r="N74" s="155" t="s">
        <v>32</v>
      </c>
      <c r="O74" s="17" t="str">
        <f t="shared" ca="1" si="4"/>
        <v>FINALIZADO</v>
      </c>
      <c r="P74" s="18"/>
      <c r="Q74" s="19"/>
    </row>
    <row r="75" spans="1:20" s="20" customFormat="1" ht="168" customHeight="1" x14ac:dyDescent="0.3">
      <c r="A75" s="10"/>
      <c r="B75" s="30">
        <v>12122521</v>
      </c>
      <c r="C75" s="306" t="s">
        <v>190</v>
      </c>
      <c r="D75" s="93" t="s">
        <v>350</v>
      </c>
      <c r="E75" s="18" t="s">
        <v>351</v>
      </c>
      <c r="F75" s="31" t="s">
        <v>352</v>
      </c>
      <c r="G75" s="33">
        <v>45733</v>
      </c>
      <c r="H75" s="33">
        <v>45824</v>
      </c>
      <c r="I75" s="217">
        <v>15000000</v>
      </c>
      <c r="J75" s="268">
        <f t="shared" ref="J75:J76" si="6">K75/I75</f>
        <v>1</v>
      </c>
      <c r="K75" s="217">
        <v>15000000</v>
      </c>
      <c r="L75" s="31" t="s">
        <v>107</v>
      </c>
      <c r="M75" s="31" t="s">
        <v>107</v>
      </c>
      <c r="N75" s="278" t="s">
        <v>7</v>
      </c>
      <c r="O75" s="17" t="str">
        <f t="shared" ca="1" si="4"/>
        <v>FINALIZADO</v>
      </c>
      <c r="P75" s="18"/>
      <c r="Q75" s="19"/>
    </row>
    <row r="76" spans="1:20" s="20" customFormat="1" ht="168" customHeight="1" x14ac:dyDescent="0.3">
      <c r="A76" s="10"/>
      <c r="B76" s="30">
        <v>1048218728</v>
      </c>
      <c r="C76" s="306" t="s">
        <v>353</v>
      </c>
      <c r="D76" s="93" t="s">
        <v>354</v>
      </c>
      <c r="E76" s="18" t="s">
        <v>355</v>
      </c>
      <c r="F76" s="31" t="s">
        <v>356</v>
      </c>
      <c r="G76" s="33">
        <v>45734</v>
      </c>
      <c r="H76" s="33">
        <v>45826</v>
      </c>
      <c r="I76" s="217">
        <v>18000000</v>
      </c>
      <c r="J76" s="268">
        <f t="shared" si="6"/>
        <v>1</v>
      </c>
      <c r="K76" s="217">
        <v>18000000</v>
      </c>
      <c r="L76" s="31" t="s">
        <v>107</v>
      </c>
      <c r="M76" s="31" t="s">
        <v>107</v>
      </c>
      <c r="N76" s="279" t="s">
        <v>7</v>
      </c>
      <c r="O76" s="27" t="str">
        <f t="shared" ca="1" si="4"/>
        <v>FINALIZADO</v>
      </c>
      <c r="P76" s="28"/>
      <c r="Q76" s="55"/>
    </row>
    <row r="77" spans="1:20" s="20" customFormat="1" ht="168" customHeight="1" x14ac:dyDescent="0.3">
      <c r="A77" s="10"/>
      <c r="B77" s="109">
        <v>65631514</v>
      </c>
      <c r="C77" s="110" t="s">
        <v>357</v>
      </c>
      <c r="D77" s="134" t="s">
        <v>358</v>
      </c>
      <c r="E77" s="87" t="s">
        <v>359</v>
      </c>
      <c r="F77" s="134" t="s">
        <v>360</v>
      </c>
      <c r="G77" s="94">
        <v>45733</v>
      </c>
      <c r="H77" s="94">
        <v>45824</v>
      </c>
      <c r="I77" s="169">
        <v>18000000</v>
      </c>
      <c r="J77" s="256">
        <v>1</v>
      </c>
      <c r="K77" s="257">
        <v>18000000</v>
      </c>
      <c r="L77" s="134" t="s">
        <v>107</v>
      </c>
      <c r="M77" s="134" t="s">
        <v>107</v>
      </c>
      <c r="N77" s="163" t="s">
        <v>31</v>
      </c>
      <c r="O77" s="27" t="str">
        <f t="shared" ca="1" si="4"/>
        <v>FINALIZADO</v>
      </c>
      <c r="P77" s="28"/>
      <c r="Q77" s="55"/>
    </row>
    <row r="78" spans="1:20" s="20" customFormat="1" ht="168" customHeight="1" x14ac:dyDescent="0.3">
      <c r="A78" s="10"/>
      <c r="B78" s="77">
        <v>8640242</v>
      </c>
      <c r="C78" s="43" t="s">
        <v>361</v>
      </c>
      <c r="D78" s="44" t="s">
        <v>362</v>
      </c>
      <c r="E78" s="28" t="s">
        <v>363</v>
      </c>
      <c r="F78" s="44" t="s">
        <v>364</v>
      </c>
      <c r="G78" s="24">
        <v>45735</v>
      </c>
      <c r="H78" s="24">
        <v>45827</v>
      </c>
      <c r="I78" s="52">
        <v>22500000</v>
      </c>
      <c r="J78" s="195">
        <v>1</v>
      </c>
      <c r="K78" s="213">
        <v>22500000</v>
      </c>
      <c r="L78" s="44" t="s">
        <v>107</v>
      </c>
      <c r="M78" s="44" t="s">
        <v>107</v>
      </c>
      <c r="N78" s="163" t="s">
        <v>31</v>
      </c>
      <c r="O78" s="27" t="str">
        <f t="shared" ca="1" si="4"/>
        <v>FINALIZADO</v>
      </c>
      <c r="P78" s="28"/>
      <c r="Q78" s="55"/>
    </row>
    <row r="79" spans="1:20" s="20" customFormat="1" ht="168" customHeight="1" x14ac:dyDescent="0.3">
      <c r="A79" s="10"/>
      <c r="B79" s="77">
        <v>1063306300</v>
      </c>
      <c r="C79" s="43" t="s">
        <v>250</v>
      </c>
      <c r="D79" s="44" t="s">
        <v>365</v>
      </c>
      <c r="E79" s="28" t="s">
        <v>366</v>
      </c>
      <c r="F79" s="44" t="s">
        <v>367</v>
      </c>
      <c r="G79" s="24">
        <v>45735</v>
      </c>
      <c r="H79" s="24">
        <v>45827</v>
      </c>
      <c r="I79" s="52">
        <v>15750000</v>
      </c>
      <c r="J79" s="22" t="s">
        <v>105</v>
      </c>
      <c r="K79" s="22" t="s">
        <v>368</v>
      </c>
      <c r="L79" s="22" t="s">
        <v>107</v>
      </c>
      <c r="M79" s="22" t="s">
        <v>100</v>
      </c>
      <c r="N79" s="163" t="s">
        <v>32</v>
      </c>
      <c r="O79" s="27" t="str">
        <f t="shared" ca="1" si="4"/>
        <v>FINALIZADO</v>
      </c>
      <c r="P79" s="28"/>
      <c r="Q79" s="55"/>
    </row>
    <row r="80" spans="1:20" s="20" customFormat="1" ht="168" customHeight="1" x14ac:dyDescent="0.3">
      <c r="A80" s="10"/>
      <c r="B80" s="30">
        <v>71364198</v>
      </c>
      <c r="C80" s="306" t="s">
        <v>369</v>
      </c>
      <c r="D80" s="93" t="s">
        <v>370</v>
      </c>
      <c r="E80" s="18" t="s">
        <v>371</v>
      </c>
      <c r="F80" s="31" t="s">
        <v>372</v>
      </c>
      <c r="G80" s="33">
        <v>45736</v>
      </c>
      <c r="H80" s="33">
        <v>45827</v>
      </c>
      <c r="I80" s="217">
        <v>23400000</v>
      </c>
      <c r="J80" s="268">
        <f>K80/I80</f>
        <v>1</v>
      </c>
      <c r="K80" s="217">
        <v>23400000</v>
      </c>
      <c r="L80" s="31" t="s">
        <v>107</v>
      </c>
      <c r="M80" s="31" t="s">
        <v>107</v>
      </c>
      <c r="N80" s="280" t="s">
        <v>7</v>
      </c>
      <c r="O80" s="27" t="str">
        <f t="shared" ca="1" si="4"/>
        <v>FINALIZADO</v>
      </c>
      <c r="P80" s="28"/>
      <c r="Q80" s="29"/>
    </row>
    <row r="81" spans="1:20" s="20" customFormat="1" ht="168" customHeight="1" x14ac:dyDescent="0.3">
      <c r="A81" s="10"/>
      <c r="B81" s="144">
        <v>52955279</v>
      </c>
      <c r="C81" s="122" t="s">
        <v>373</v>
      </c>
      <c r="D81" s="89" t="s">
        <v>374</v>
      </c>
      <c r="E81" s="71" t="s">
        <v>375</v>
      </c>
      <c r="F81" s="89" t="s">
        <v>376</v>
      </c>
      <c r="G81" s="94">
        <v>45741</v>
      </c>
      <c r="H81" s="125">
        <v>45832</v>
      </c>
      <c r="I81" s="135">
        <v>24000000</v>
      </c>
      <c r="J81" s="40" t="s">
        <v>105</v>
      </c>
      <c r="K81" s="40" t="s">
        <v>377</v>
      </c>
      <c r="L81" s="40" t="s">
        <v>107</v>
      </c>
      <c r="M81" s="40" t="s">
        <v>100</v>
      </c>
      <c r="N81" s="156" t="s">
        <v>32</v>
      </c>
      <c r="O81" s="18" t="str">
        <f t="shared" ca="1" si="4"/>
        <v>FINALIZADO</v>
      </c>
      <c r="P81" s="18"/>
      <c r="Q81" s="33"/>
    </row>
    <row r="82" spans="1:20" s="20" customFormat="1" ht="168" customHeight="1" x14ac:dyDescent="0.3">
      <c r="A82" s="10"/>
      <c r="B82" s="21">
        <v>73475773</v>
      </c>
      <c r="C82" s="37" t="s">
        <v>378</v>
      </c>
      <c r="D82" s="22" t="s">
        <v>379</v>
      </c>
      <c r="E82" s="23" t="s">
        <v>380</v>
      </c>
      <c r="F82" s="22" t="s">
        <v>381</v>
      </c>
      <c r="G82" s="24">
        <v>45742</v>
      </c>
      <c r="H82" s="24">
        <v>45834</v>
      </c>
      <c r="I82" s="26">
        <v>18000000</v>
      </c>
      <c r="J82" s="196">
        <v>1</v>
      </c>
      <c r="K82" s="214">
        <v>18000000</v>
      </c>
      <c r="L82" s="22" t="s">
        <v>107</v>
      </c>
      <c r="M82" s="22" t="s">
        <v>107</v>
      </c>
      <c r="N82" s="153" t="s">
        <v>31</v>
      </c>
      <c r="O82" s="27" t="str">
        <f t="shared" ca="1" si="4"/>
        <v>FINALIZADO</v>
      </c>
      <c r="P82" s="28"/>
      <c r="Q82" s="29"/>
    </row>
    <row r="83" spans="1:20" s="20" customFormat="1" ht="168" customHeight="1" x14ac:dyDescent="0.3">
      <c r="A83" s="10"/>
      <c r="B83" s="77">
        <v>1020836975</v>
      </c>
      <c r="C83" s="43" t="s">
        <v>382</v>
      </c>
      <c r="D83" s="44" t="s">
        <v>383</v>
      </c>
      <c r="E83" s="28" t="s">
        <v>384</v>
      </c>
      <c r="F83" s="44" t="s">
        <v>385</v>
      </c>
      <c r="G83" s="35">
        <v>45747</v>
      </c>
      <c r="H83" s="35">
        <v>45838</v>
      </c>
      <c r="I83" s="52">
        <v>15000000</v>
      </c>
      <c r="J83" s="44" t="s">
        <v>105</v>
      </c>
      <c r="K83" s="168">
        <f>5000000+5000000+5000000</f>
        <v>15000000</v>
      </c>
      <c r="L83" s="44" t="s">
        <v>107</v>
      </c>
      <c r="M83" s="37" t="s">
        <v>100</v>
      </c>
      <c r="N83" s="163" t="s">
        <v>26</v>
      </c>
      <c r="O83" s="17" t="str">
        <f t="shared" ca="1" si="4"/>
        <v>FINALIZADO</v>
      </c>
      <c r="P83" s="18"/>
      <c r="Q83" s="55"/>
    </row>
    <row r="84" spans="1:20" s="50" customFormat="1" ht="168" customHeight="1" x14ac:dyDescent="0.3">
      <c r="A84" s="10"/>
      <c r="B84" s="77">
        <v>1047433639</v>
      </c>
      <c r="C84" s="313" t="s">
        <v>386</v>
      </c>
      <c r="D84" s="314" t="s">
        <v>387</v>
      </c>
      <c r="E84" s="28" t="s">
        <v>388</v>
      </c>
      <c r="F84" s="44" t="s">
        <v>389</v>
      </c>
      <c r="G84" s="35">
        <v>45741</v>
      </c>
      <c r="H84" s="35">
        <v>45832</v>
      </c>
      <c r="I84" s="213">
        <v>18000000</v>
      </c>
      <c r="J84" s="315">
        <f>K84/I84</f>
        <v>1</v>
      </c>
      <c r="K84" s="213">
        <v>18000000</v>
      </c>
      <c r="L84" s="44" t="s">
        <v>107</v>
      </c>
      <c r="M84" s="44" t="s">
        <v>107</v>
      </c>
      <c r="N84" s="239" t="s">
        <v>7</v>
      </c>
      <c r="O84" s="28" t="str">
        <f t="shared" ca="1" si="4"/>
        <v>FINALIZADO</v>
      </c>
      <c r="P84" s="18"/>
      <c r="Q84" s="33"/>
      <c r="R84" s="56"/>
      <c r="S84" s="56"/>
      <c r="T84" s="56"/>
    </row>
    <row r="85" spans="1:20" s="20" customFormat="1" ht="168" customHeight="1" x14ac:dyDescent="0.3">
      <c r="A85" s="18"/>
      <c r="B85" s="30">
        <v>901149532</v>
      </c>
      <c r="C85" s="38" t="s">
        <v>390</v>
      </c>
      <c r="D85" s="38" t="s">
        <v>390</v>
      </c>
      <c r="E85" s="18" t="s">
        <v>391</v>
      </c>
      <c r="F85" s="31" t="s">
        <v>392</v>
      </c>
      <c r="G85" s="33">
        <v>45742</v>
      </c>
      <c r="H85" s="31" t="s">
        <v>393</v>
      </c>
      <c r="I85" s="32">
        <v>136200000</v>
      </c>
      <c r="J85" s="31" t="s">
        <v>394</v>
      </c>
      <c r="K85" s="32">
        <v>136200000</v>
      </c>
      <c r="L85" s="31" t="s">
        <v>107</v>
      </c>
      <c r="M85" s="31" t="s">
        <v>107</v>
      </c>
      <c r="N85" s="156" t="s">
        <v>18</v>
      </c>
      <c r="O85" s="18" t="str">
        <f t="shared" ca="1" si="4"/>
        <v>EN EJECUCIÓN</v>
      </c>
      <c r="P85" s="61"/>
      <c r="Q85" s="129"/>
      <c r="R85" s="50"/>
      <c r="S85" s="50"/>
      <c r="T85" s="50"/>
    </row>
    <row r="86" spans="1:20" s="20" customFormat="1" ht="168" customHeight="1" x14ac:dyDescent="0.3">
      <c r="A86" s="10"/>
      <c r="B86" s="74">
        <v>12143626</v>
      </c>
      <c r="C86" s="41" t="s">
        <v>395</v>
      </c>
      <c r="D86" s="42" t="s">
        <v>396</v>
      </c>
      <c r="E86" s="45" t="s">
        <v>397</v>
      </c>
      <c r="F86" s="42" t="s">
        <v>398</v>
      </c>
      <c r="G86" s="94">
        <v>45748</v>
      </c>
      <c r="H86" s="94">
        <v>45838</v>
      </c>
      <c r="I86" s="75">
        <v>36000000</v>
      </c>
      <c r="J86" s="42" t="s">
        <v>105</v>
      </c>
      <c r="K86" s="42" t="s">
        <v>399</v>
      </c>
      <c r="L86" s="42" t="s">
        <v>107</v>
      </c>
      <c r="M86" s="42" t="s">
        <v>100</v>
      </c>
      <c r="N86" s="161" t="s">
        <v>32</v>
      </c>
      <c r="O86" s="27" t="str">
        <f t="shared" ca="1" si="4"/>
        <v>FINALIZADO</v>
      </c>
      <c r="P86" s="18"/>
      <c r="Q86" s="19"/>
    </row>
    <row r="87" spans="1:20" s="20" customFormat="1" ht="168" customHeight="1" x14ac:dyDescent="0.3">
      <c r="A87" s="18"/>
      <c r="B87" s="30">
        <v>30777717</v>
      </c>
      <c r="C87" s="38" t="s">
        <v>400</v>
      </c>
      <c r="D87" s="31" t="s">
        <v>401</v>
      </c>
      <c r="E87" s="18" t="s">
        <v>402</v>
      </c>
      <c r="F87" s="31" t="s">
        <v>403</v>
      </c>
      <c r="G87" s="33">
        <v>45748</v>
      </c>
      <c r="H87" s="33">
        <v>45838</v>
      </c>
      <c r="I87" s="32">
        <v>26880000</v>
      </c>
      <c r="J87" s="318">
        <v>1</v>
      </c>
      <c r="K87" s="32">
        <v>26880000</v>
      </c>
      <c r="L87" s="31" t="s">
        <v>404</v>
      </c>
      <c r="M87" s="31" t="s">
        <v>107</v>
      </c>
      <c r="N87" s="156" t="s">
        <v>31</v>
      </c>
      <c r="O87" s="18" t="str">
        <f t="shared" ca="1" si="4"/>
        <v>FINALIZADO</v>
      </c>
      <c r="P87" s="61"/>
      <c r="Q87" s="323"/>
      <c r="R87" s="50"/>
      <c r="S87" s="50"/>
      <c r="T87" s="50"/>
    </row>
    <row r="88" spans="1:20" s="20" customFormat="1" ht="168" customHeight="1" x14ac:dyDescent="0.3">
      <c r="A88" s="10"/>
      <c r="B88" s="74">
        <v>1140892226</v>
      </c>
      <c r="C88" s="41" t="s">
        <v>405</v>
      </c>
      <c r="D88" s="42" t="s">
        <v>406</v>
      </c>
      <c r="E88" s="45" t="s">
        <v>407</v>
      </c>
      <c r="F88" s="42" t="s">
        <v>408</v>
      </c>
      <c r="G88" s="94">
        <v>45748</v>
      </c>
      <c r="H88" s="94">
        <v>45838</v>
      </c>
      <c r="I88" s="85">
        <v>15750000</v>
      </c>
      <c r="J88" s="40" t="s">
        <v>105</v>
      </c>
      <c r="K88" s="40" t="s">
        <v>368</v>
      </c>
      <c r="L88" s="40" t="s">
        <v>107</v>
      </c>
      <c r="M88" s="40" t="s">
        <v>100</v>
      </c>
      <c r="N88" s="157" t="s">
        <v>32</v>
      </c>
      <c r="O88" s="17" t="str">
        <f t="shared" ca="1" si="4"/>
        <v>FINALIZADO</v>
      </c>
      <c r="P88" s="18"/>
      <c r="Q88" s="19"/>
    </row>
    <row r="89" spans="1:20" s="20" customFormat="1" ht="168" customHeight="1" x14ac:dyDescent="0.3">
      <c r="A89" s="10"/>
      <c r="B89" s="30">
        <v>91487671</v>
      </c>
      <c r="C89" s="38" t="s">
        <v>409</v>
      </c>
      <c r="D89" s="31" t="s">
        <v>410</v>
      </c>
      <c r="E89" s="73" t="s">
        <v>411</v>
      </c>
      <c r="F89" s="31" t="s">
        <v>412</v>
      </c>
      <c r="G89" s="82">
        <v>45751</v>
      </c>
      <c r="H89" s="33">
        <v>45838</v>
      </c>
      <c r="I89" s="86">
        <v>30000000</v>
      </c>
      <c r="J89" s="152" t="s">
        <v>105</v>
      </c>
      <c r="K89" s="233">
        <v>29000000</v>
      </c>
      <c r="L89" s="233">
        <v>1000000</v>
      </c>
      <c r="M89" s="36" t="s">
        <v>107</v>
      </c>
      <c r="N89" s="161" t="s">
        <v>14</v>
      </c>
      <c r="O89" s="18" t="str">
        <f t="shared" ca="1" si="4"/>
        <v>FINALIZADO</v>
      </c>
      <c r="P89" s="87"/>
      <c r="Q89" s="76"/>
    </row>
    <row r="90" spans="1:20" s="20" customFormat="1" ht="168" customHeight="1" x14ac:dyDescent="0.3">
      <c r="A90" s="10"/>
      <c r="B90" s="109">
        <v>1096220369</v>
      </c>
      <c r="C90" s="110" t="s">
        <v>413</v>
      </c>
      <c r="D90" s="134" t="s">
        <v>414</v>
      </c>
      <c r="E90" s="87" t="s">
        <v>415</v>
      </c>
      <c r="F90" s="88" t="s">
        <v>416</v>
      </c>
      <c r="G90" s="15">
        <v>45751</v>
      </c>
      <c r="H90" s="15">
        <v>45838</v>
      </c>
      <c r="I90" s="221">
        <v>25500000</v>
      </c>
      <c r="J90" s="191">
        <v>1</v>
      </c>
      <c r="K90" s="187">
        <v>24650000</v>
      </c>
      <c r="L90" s="88" t="s">
        <v>107</v>
      </c>
      <c r="M90" s="88" t="s">
        <v>107</v>
      </c>
      <c r="N90" s="158" t="s">
        <v>29</v>
      </c>
      <c r="O90" s="18" t="str">
        <f t="shared" ca="1" si="4"/>
        <v>FINALIZADO</v>
      </c>
      <c r="P90" s="18"/>
      <c r="Q90" s="33"/>
    </row>
    <row r="91" spans="1:20" s="20" customFormat="1" ht="168" customHeight="1" x14ac:dyDescent="0.3">
      <c r="A91" s="10"/>
      <c r="B91" s="30">
        <v>1096184874</v>
      </c>
      <c r="C91" s="38" t="s">
        <v>417</v>
      </c>
      <c r="D91" s="31" t="s">
        <v>418</v>
      </c>
      <c r="E91" s="18" t="s">
        <v>419</v>
      </c>
      <c r="F91" s="89" t="s">
        <v>420</v>
      </c>
      <c r="G91" s="33">
        <v>45750</v>
      </c>
      <c r="H91" s="33">
        <v>45840</v>
      </c>
      <c r="I91" s="32">
        <v>24000000</v>
      </c>
      <c r="J91" s="197">
        <v>0.9778</v>
      </c>
      <c r="K91" s="215">
        <v>2346666667</v>
      </c>
      <c r="L91" s="89" t="s">
        <v>421</v>
      </c>
      <c r="M91" s="89" t="s">
        <v>404</v>
      </c>
      <c r="N91" s="156" t="s">
        <v>31</v>
      </c>
      <c r="O91" s="90" t="str">
        <f t="shared" ca="1" si="4"/>
        <v>FINALIZADO</v>
      </c>
      <c r="P91" s="28"/>
      <c r="Q91" s="35"/>
    </row>
    <row r="92" spans="1:20" s="20" customFormat="1" ht="168" customHeight="1" x14ac:dyDescent="0.3">
      <c r="A92" s="10"/>
      <c r="B92" s="30">
        <v>73207737</v>
      </c>
      <c r="C92" s="38" t="s">
        <v>234</v>
      </c>
      <c r="D92" s="31" t="s">
        <v>422</v>
      </c>
      <c r="E92" s="18" t="s">
        <v>423</v>
      </c>
      <c r="F92" s="31" t="s">
        <v>424</v>
      </c>
      <c r="G92" s="33">
        <v>45751</v>
      </c>
      <c r="H92" s="33">
        <v>45838</v>
      </c>
      <c r="I92" s="32">
        <v>18000000</v>
      </c>
      <c r="J92" s="152" t="s">
        <v>105</v>
      </c>
      <c r="K92" s="141">
        <v>17400000</v>
      </c>
      <c r="L92" s="141">
        <v>600000</v>
      </c>
      <c r="M92" s="36" t="s">
        <v>107</v>
      </c>
      <c r="N92" s="156" t="s">
        <v>14</v>
      </c>
      <c r="O92" s="91" t="str">
        <f t="shared" ca="1" si="4"/>
        <v>FINALIZADO</v>
      </c>
      <c r="P92" s="71"/>
      <c r="Q92" s="72"/>
    </row>
    <row r="93" spans="1:20" s="20" customFormat="1" ht="168" customHeight="1" x14ac:dyDescent="0.3">
      <c r="A93" s="10"/>
      <c r="B93" s="11">
        <v>1085043981</v>
      </c>
      <c r="C93" s="36" t="s">
        <v>425</v>
      </c>
      <c r="D93" s="12" t="s">
        <v>426</v>
      </c>
      <c r="E93" s="13" t="s">
        <v>427</v>
      </c>
      <c r="F93" s="12" t="s">
        <v>428</v>
      </c>
      <c r="G93" s="33">
        <v>45755</v>
      </c>
      <c r="H93" s="33">
        <v>45846</v>
      </c>
      <c r="I93" s="16">
        <v>30000000</v>
      </c>
      <c r="J93" s="193">
        <v>0.25559999999999999</v>
      </c>
      <c r="K93" s="200">
        <v>7666666</v>
      </c>
      <c r="L93" s="12" t="s">
        <v>429</v>
      </c>
      <c r="M93" s="12" t="s">
        <v>404</v>
      </c>
      <c r="N93" s="156" t="s">
        <v>31</v>
      </c>
      <c r="O93" s="17" t="str">
        <f t="shared" ca="1" si="4"/>
        <v>FINALIZADO</v>
      </c>
      <c r="P93" s="18"/>
      <c r="Q93" s="19"/>
    </row>
    <row r="94" spans="1:20" s="20" customFormat="1" ht="168" customHeight="1" x14ac:dyDescent="0.3">
      <c r="A94" s="10"/>
      <c r="B94" s="77">
        <v>19773926</v>
      </c>
      <c r="C94" s="43" t="s">
        <v>430</v>
      </c>
      <c r="D94" s="44" t="s">
        <v>431</v>
      </c>
      <c r="E94" s="28" t="s">
        <v>432</v>
      </c>
      <c r="F94" s="44" t="s">
        <v>433</v>
      </c>
      <c r="G94" s="35">
        <v>45755</v>
      </c>
      <c r="H94" s="35">
        <v>45845</v>
      </c>
      <c r="I94" s="26">
        <v>30000000</v>
      </c>
      <c r="J94" s="37" t="s">
        <v>105</v>
      </c>
      <c r="K94" s="168">
        <v>30000000</v>
      </c>
      <c r="L94" s="37" t="s">
        <v>107</v>
      </c>
      <c r="M94" s="37" t="s">
        <v>107</v>
      </c>
      <c r="N94" s="158" t="s">
        <v>14</v>
      </c>
      <c r="O94" s="27" t="str">
        <f t="shared" ca="1" si="4"/>
        <v>FINALIZADO</v>
      </c>
      <c r="P94" s="28"/>
      <c r="Q94" s="55"/>
    </row>
    <row r="95" spans="1:20" s="20" customFormat="1" ht="168" customHeight="1" x14ac:dyDescent="0.3">
      <c r="A95" s="10"/>
      <c r="B95" s="30">
        <v>22913993</v>
      </c>
      <c r="C95" s="306" t="s">
        <v>434</v>
      </c>
      <c r="D95" s="93" t="s">
        <v>435</v>
      </c>
      <c r="E95" s="18" t="s">
        <v>436</v>
      </c>
      <c r="F95" s="31" t="s">
        <v>437</v>
      </c>
      <c r="G95" s="33">
        <v>45751</v>
      </c>
      <c r="H95" s="33">
        <v>45838</v>
      </c>
      <c r="I95" s="217">
        <v>13200000</v>
      </c>
      <c r="J95" s="268">
        <f t="shared" ref="J95:J96" si="7">K95/I95</f>
        <v>0.96666666666666667</v>
      </c>
      <c r="K95" s="217">
        <v>12760000</v>
      </c>
      <c r="L95" s="265">
        <f>I95-K95</f>
        <v>440000</v>
      </c>
      <c r="M95" s="31" t="s">
        <v>107</v>
      </c>
      <c r="N95" s="280" t="s">
        <v>7</v>
      </c>
      <c r="O95" s="28" t="str">
        <f t="shared" ca="1" si="4"/>
        <v>FINALIZADO</v>
      </c>
      <c r="P95" s="18"/>
      <c r="Q95" s="19"/>
    </row>
    <row r="96" spans="1:20" s="20" customFormat="1" ht="168" customHeight="1" x14ac:dyDescent="0.3">
      <c r="A96" s="10"/>
      <c r="B96" s="30">
        <v>830512451</v>
      </c>
      <c r="C96" s="306" t="s">
        <v>438</v>
      </c>
      <c r="D96" s="295" t="s">
        <v>438</v>
      </c>
      <c r="E96" s="18" t="s">
        <v>439</v>
      </c>
      <c r="F96" s="31" t="s">
        <v>440</v>
      </c>
      <c r="G96" s="33">
        <v>45755</v>
      </c>
      <c r="H96" s="31" t="s">
        <v>441</v>
      </c>
      <c r="I96" s="217">
        <v>682500000</v>
      </c>
      <c r="J96" s="268">
        <f t="shared" si="7"/>
        <v>0.93333333333333335</v>
      </c>
      <c r="K96" s="217">
        <v>637000000</v>
      </c>
      <c r="L96" s="265">
        <f>I96-K96</f>
        <v>45500000</v>
      </c>
      <c r="M96" s="31" t="s">
        <v>107</v>
      </c>
      <c r="N96" s="238" t="s">
        <v>7</v>
      </c>
      <c r="O96" s="18" t="str">
        <f t="shared" ca="1" si="4"/>
        <v>EN EJECUCIÓN</v>
      </c>
      <c r="P96" s="61"/>
      <c r="Q96" s="129"/>
    </row>
    <row r="97" spans="1:20" s="20" customFormat="1" ht="168" customHeight="1" x14ac:dyDescent="0.3">
      <c r="A97" s="10"/>
      <c r="B97" s="109">
        <v>1043017324</v>
      </c>
      <c r="C97" s="110" t="s">
        <v>442</v>
      </c>
      <c r="D97" s="134" t="s">
        <v>443</v>
      </c>
      <c r="E97" s="87" t="s">
        <v>444</v>
      </c>
      <c r="F97" s="134" t="s">
        <v>445</v>
      </c>
      <c r="G97" s="92">
        <v>45751</v>
      </c>
      <c r="H97" s="92">
        <v>45841</v>
      </c>
      <c r="I97" s="169">
        <v>30000000</v>
      </c>
      <c r="J97" s="177">
        <v>1</v>
      </c>
      <c r="K97" s="169">
        <v>30000000</v>
      </c>
      <c r="L97" s="179">
        <v>0</v>
      </c>
      <c r="M97" s="179">
        <v>0</v>
      </c>
      <c r="N97" s="164" t="s">
        <v>18</v>
      </c>
      <c r="O97" s="17" t="str">
        <f t="shared" ca="1" si="4"/>
        <v>FINALIZADO</v>
      </c>
      <c r="P97" s="18"/>
      <c r="Q97" s="33"/>
    </row>
    <row r="98" spans="1:20" s="20" customFormat="1" ht="168" customHeight="1" x14ac:dyDescent="0.3">
      <c r="A98" s="10"/>
      <c r="B98" s="30">
        <v>12138066</v>
      </c>
      <c r="C98" s="306" t="s">
        <v>254</v>
      </c>
      <c r="D98" s="93" t="s">
        <v>446</v>
      </c>
      <c r="E98" s="18" t="s">
        <v>447</v>
      </c>
      <c r="F98" s="31" t="s">
        <v>448</v>
      </c>
      <c r="G98" s="33">
        <v>45755</v>
      </c>
      <c r="H98" s="33">
        <v>45845</v>
      </c>
      <c r="I98" s="217">
        <v>15000000</v>
      </c>
      <c r="J98" s="268">
        <f>K98/I98</f>
        <v>1</v>
      </c>
      <c r="K98" s="217">
        <v>15000000</v>
      </c>
      <c r="L98" s="31" t="s">
        <v>107</v>
      </c>
      <c r="M98" s="31" t="s">
        <v>107</v>
      </c>
      <c r="N98" s="276" t="s">
        <v>7</v>
      </c>
      <c r="O98" s="17" t="str">
        <f t="shared" ref="O98:O129" ca="1" si="8">IF(P98="TERMINADO ANTICIPADAMENTE POR MUTUO ACUERDO","FINALIZADO",IF(H98=0," ",IF(TODAY()&lt;=H98,"EN EJECUCIÓN","FINALIZADO")))</f>
        <v>FINALIZADO</v>
      </c>
      <c r="P98" s="18"/>
      <c r="Q98" s="19"/>
    </row>
    <row r="99" spans="1:20" s="20" customFormat="1" ht="168" customHeight="1" x14ac:dyDescent="0.3">
      <c r="A99" s="10"/>
      <c r="B99" s="74">
        <v>19896414</v>
      </c>
      <c r="C99" s="41" t="s">
        <v>449</v>
      </c>
      <c r="D99" s="42" t="s">
        <v>450</v>
      </c>
      <c r="E99" s="45" t="s">
        <v>451</v>
      </c>
      <c r="F99" s="42" t="s">
        <v>452</v>
      </c>
      <c r="G99" s="94">
        <v>45756</v>
      </c>
      <c r="H99" s="92">
        <v>45845</v>
      </c>
      <c r="I99" s="75">
        <v>18000000</v>
      </c>
      <c r="J99" s="198" t="s">
        <v>453</v>
      </c>
      <c r="K99" s="216" t="s">
        <v>454</v>
      </c>
      <c r="L99" s="42" t="s">
        <v>404</v>
      </c>
      <c r="M99" s="42" t="s">
        <v>404</v>
      </c>
      <c r="N99" s="158" t="s">
        <v>31</v>
      </c>
      <c r="O99" s="27" t="str">
        <f t="shared" ca="1" si="8"/>
        <v>FINALIZADO</v>
      </c>
      <c r="P99" s="18"/>
      <c r="Q99" s="19"/>
    </row>
    <row r="100" spans="1:20" s="20" customFormat="1" ht="168" customHeight="1" x14ac:dyDescent="0.3">
      <c r="A100" s="10"/>
      <c r="B100" s="30">
        <v>1075240881</v>
      </c>
      <c r="C100" s="306" t="s">
        <v>455</v>
      </c>
      <c r="D100" s="93" t="s">
        <v>456</v>
      </c>
      <c r="E100" s="18" t="s">
        <v>457</v>
      </c>
      <c r="F100" s="31" t="s">
        <v>458</v>
      </c>
      <c r="G100" s="33">
        <v>45757</v>
      </c>
      <c r="H100" s="33">
        <v>45848</v>
      </c>
      <c r="I100" s="217">
        <v>36000000</v>
      </c>
      <c r="J100" s="268">
        <f t="shared" ref="J100:J101" si="9">K100/I100</f>
        <v>1</v>
      </c>
      <c r="K100" s="217">
        <v>36000000</v>
      </c>
      <c r="L100" s="31" t="s">
        <v>107</v>
      </c>
      <c r="M100" s="31" t="s">
        <v>107</v>
      </c>
      <c r="N100" s="238" t="s">
        <v>7</v>
      </c>
      <c r="O100" s="18" t="str">
        <f t="shared" ca="1" si="8"/>
        <v>FINALIZADO</v>
      </c>
      <c r="P100" s="61"/>
      <c r="Q100" s="55"/>
    </row>
    <row r="101" spans="1:20" s="20" customFormat="1" ht="168" customHeight="1" x14ac:dyDescent="0.3">
      <c r="A101" s="10"/>
      <c r="B101" s="30">
        <v>1047419682</v>
      </c>
      <c r="C101" s="306" t="s">
        <v>459</v>
      </c>
      <c r="D101" s="93" t="s">
        <v>460</v>
      </c>
      <c r="E101" s="18" t="s">
        <v>461</v>
      </c>
      <c r="F101" s="31" t="s">
        <v>462</v>
      </c>
      <c r="G101" s="33">
        <v>45757</v>
      </c>
      <c r="H101" s="33">
        <v>45848</v>
      </c>
      <c r="I101" s="217">
        <v>19800000</v>
      </c>
      <c r="J101" s="268">
        <f t="shared" si="9"/>
        <v>1</v>
      </c>
      <c r="K101" s="217">
        <v>19800000</v>
      </c>
      <c r="L101" s="31" t="s">
        <v>107</v>
      </c>
      <c r="M101" s="31" t="s">
        <v>107</v>
      </c>
      <c r="N101" s="239" t="s">
        <v>7</v>
      </c>
      <c r="O101" s="27" t="str">
        <f t="shared" ca="1" si="8"/>
        <v>FINALIZADO</v>
      </c>
      <c r="P101" s="28"/>
      <c r="Q101" s="29"/>
    </row>
    <row r="102" spans="1:20" s="20" customFormat="1" ht="168" customHeight="1" x14ac:dyDescent="0.3">
      <c r="A102" s="10"/>
      <c r="B102" s="144">
        <v>1043009040</v>
      </c>
      <c r="C102" s="122" t="s">
        <v>463</v>
      </c>
      <c r="D102" s="89" t="s">
        <v>464</v>
      </c>
      <c r="E102" s="71" t="s">
        <v>465</v>
      </c>
      <c r="F102" s="89" t="s">
        <v>466</v>
      </c>
      <c r="G102" s="125">
        <v>45762</v>
      </c>
      <c r="H102" s="125">
        <v>45853</v>
      </c>
      <c r="I102" s="135">
        <v>12000000</v>
      </c>
      <c r="J102" s="40" t="s">
        <v>105</v>
      </c>
      <c r="K102" s="40" t="s">
        <v>467</v>
      </c>
      <c r="L102" s="40" t="s">
        <v>107</v>
      </c>
      <c r="M102" s="40" t="s">
        <v>100</v>
      </c>
      <c r="N102" s="156" t="s">
        <v>32</v>
      </c>
      <c r="O102" s="18" t="str">
        <f t="shared" ca="1" si="8"/>
        <v>FINALIZADO</v>
      </c>
      <c r="P102" s="18"/>
      <c r="Q102" s="33"/>
    </row>
    <row r="103" spans="1:20" s="20" customFormat="1" ht="168" customHeight="1" x14ac:dyDescent="0.3">
      <c r="A103" s="10"/>
      <c r="B103" s="77">
        <v>79295824</v>
      </c>
      <c r="C103" s="43" t="s">
        <v>468</v>
      </c>
      <c r="D103" s="44" t="s">
        <v>469</v>
      </c>
      <c r="E103" s="28" t="s">
        <v>470</v>
      </c>
      <c r="F103" s="44" t="s">
        <v>471</v>
      </c>
      <c r="G103" s="35">
        <v>45757</v>
      </c>
      <c r="H103" s="35">
        <v>45848</v>
      </c>
      <c r="I103" s="52" t="s">
        <v>472</v>
      </c>
      <c r="J103" s="37" t="s">
        <v>105</v>
      </c>
      <c r="K103" s="234" t="s">
        <v>472</v>
      </c>
      <c r="L103" s="37" t="s">
        <v>107</v>
      </c>
      <c r="M103" s="37" t="s">
        <v>107</v>
      </c>
      <c r="N103" s="156" t="s">
        <v>14</v>
      </c>
      <c r="O103" s="18" t="str">
        <f t="shared" ca="1" si="8"/>
        <v>FINALIZADO</v>
      </c>
      <c r="P103" s="18"/>
      <c r="Q103" s="33"/>
    </row>
    <row r="104" spans="1:20" s="20" customFormat="1" ht="168" customHeight="1" x14ac:dyDescent="0.3">
      <c r="A104" s="10"/>
      <c r="B104" s="30">
        <v>22494261</v>
      </c>
      <c r="C104" s="306" t="s">
        <v>473</v>
      </c>
      <c r="D104" s="93" t="s">
        <v>474</v>
      </c>
      <c r="E104" s="18" t="s">
        <v>475</v>
      </c>
      <c r="F104" s="31" t="s">
        <v>476</v>
      </c>
      <c r="G104" s="33">
        <v>45768</v>
      </c>
      <c r="H104" s="33">
        <v>45859</v>
      </c>
      <c r="I104" s="217">
        <v>15000000</v>
      </c>
      <c r="J104" s="268">
        <f>K104/I104</f>
        <v>1</v>
      </c>
      <c r="K104" s="217">
        <v>15000000</v>
      </c>
      <c r="L104" s="31" t="s">
        <v>107</v>
      </c>
      <c r="M104" s="31" t="s">
        <v>107</v>
      </c>
      <c r="N104" s="224" t="s">
        <v>7</v>
      </c>
      <c r="O104" s="27" t="str">
        <f t="shared" ca="1" si="8"/>
        <v>FINALIZADO</v>
      </c>
      <c r="P104" s="71"/>
      <c r="Q104" s="72"/>
    </row>
    <row r="105" spans="1:20" s="20" customFormat="1" ht="168" customHeight="1" x14ac:dyDescent="0.3">
      <c r="A105" s="10"/>
      <c r="B105" s="109">
        <v>1052957819</v>
      </c>
      <c r="C105" s="110" t="s">
        <v>477</v>
      </c>
      <c r="D105" s="134" t="s">
        <v>478</v>
      </c>
      <c r="E105" s="87" t="s">
        <v>479</v>
      </c>
      <c r="F105" s="134" t="s">
        <v>480</v>
      </c>
      <c r="G105" s="92">
        <v>45762</v>
      </c>
      <c r="H105" s="130">
        <v>45852</v>
      </c>
      <c r="I105" s="288">
        <v>12000000</v>
      </c>
      <c r="J105" s="251">
        <v>1</v>
      </c>
      <c r="K105" s="202">
        <v>12000000</v>
      </c>
      <c r="L105" s="134" t="s">
        <v>107</v>
      </c>
      <c r="M105" s="134" t="s">
        <v>107</v>
      </c>
      <c r="N105" s="158" t="s">
        <v>29</v>
      </c>
      <c r="O105" s="28" t="str">
        <f t="shared" ca="1" si="8"/>
        <v>FINALIZADO</v>
      </c>
      <c r="P105" s="61"/>
      <c r="Q105" s="33"/>
    </row>
    <row r="106" spans="1:20" s="20" customFormat="1" ht="168" customHeight="1" x14ac:dyDescent="0.3">
      <c r="A106" s="18"/>
      <c r="B106" s="30">
        <v>12194537</v>
      </c>
      <c r="C106" s="38" t="s">
        <v>481</v>
      </c>
      <c r="D106" s="31" t="s">
        <v>482</v>
      </c>
      <c r="E106" s="18" t="s">
        <v>483</v>
      </c>
      <c r="F106" s="31" t="s">
        <v>484</v>
      </c>
      <c r="G106" s="33">
        <v>45762</v>
      </c>
      <c r="H106" s="33">
        <v>45852</v>
      </c>
      <c r="I106" s="32">
        <v>15000000</v>
      </c>
      <c r="J106" s="31"/>
      <c r="K106" s="31"/>
      <c r="L106" s="31"/>
      <c r="M106" s="31"/>
      <c r="N106" s="156" t="s">
        <v>0</v>
      </c>
      <c r="O106" s="18" t="str">
        <f t="shared" ca="1" si="8"/>
        <v>FINALIZADO</v>
      </c>
      <c r="P106" s="61"/>
      <c r="Q106" s="323"/>
      <c r="R106" s="50"/>
      <c r="S106" s="50"/>
      <c r="T106" s="50"/>
    </row>
    <row r="107" spans="1:20" s="20" customFormat="1" ht="168" customHeight="1" x14ac:dyDescent="0.3">
      <c r="A107" s="10"/>
      <c r="B107" s="109">
        <v>7690855</v>
      </c>
      <c r="C107" s="110" t="s">
        <v>485</v>
      </c>
      <c r="D107" s="134" t="s">
        <v>486</v>
      </c>
      <c r="E107" s="87" t="s">
        <v>487</v>
      </c>
      <c r="F107" s="134" t="s">
        <v>488</v>
      </c>
      <c r="G107" s="92">
        <v>45771</v>
      </c>
      <c r="H107" s="130">
        <v>45862</v>
      </c>
      <c r="I107" s="288">
        <v>18000000</v>
      </c>
      <c r="J107" s="251">
        <v>1</v>
      </c>
      <c r="K107" s="202">
        <v>18000000</v>
      </c>
      <c r="L107" s="134" t="s">
        <v>107</v>
      </c>
      <c r="M107" s="134" t="s">
        <v>107</v>
      </c>
      <c r="N107" s="165" t="s">
        <v>29</v>
      </c>
      <c r="O107" s="87" t="str">
        <f t="shared" ca="1" si="8"/>
        <v>FINALIZADO</v>
      </c>
      <c r="P107" s="61"/>
      <c r="Q107" s="19"/>
    </row>
    <row r="108" spans="1:20" s="20" customFormat="1" ht="168" customHeight="1" x14ac:dyDescent="0.3">
      <c r="A108" s="18"/>
      <c r="B108" s="30">
        <v>1047421265</v>
      </c>
      <c r="C108" s="38" t="s">
        <v>49</v>
      </c>
      <c r="D108" s="38" t="s">
        <v>50</v>
      </c>
      <c r="E108" s="18" t="s">
        <v>489</v>
      </c>
      <c r="F108" s="51" t="s">
        <v>490</v>
      </c>
      <c r="G108" s="33">
        <v>45776</v>
      </c>
      <c r="H108" s="33">
        <v>45866</v>
      </c>
      <c r="I108" s="141">
        <v>36000000</v>
      </c>
      <c r="J108" s="51"/>
      <c r="K108" s="51"/>
      <c r="L108" s="51"/>
      <c r="M108" s="51"/>
      <c r="N108" s="156" t="s">
        <v>0</v>
      </c>
      <c r="O108" s="18" t="str">
        <f t="shared" ca="1" si="8"/>
        <v>FINALIZADO</v>
      </c>
      <c r="P108" s="61"/>
      <c r="Q108" s="323"/>
      <c r="R108" s="50"/>
      <c r="S108" s="50"/>
      <c r="T108" s="50"/>
    </row>
    <row r="109" spans="1:20" s="10" customFormat="1" ht="168" customHeight="1" x14ac:dyDescent="0.3">
      <c r="B109" s="69">
        <v>73187149</v>
      </c>
      <c r="C109" s="39" t="s">
        <v>491</v>
      </c>
      <c r="D109" s="40" t="s">
        <v>492</v>
      </c>
      <c r="E109" s="70" t="s">
        <v>493</v>
      </c>
      <c r="F109" s="40" t="s">
        <v>494</v>
      </c>
      <c r="G109" s="143">
        <v>45790</v>
      </c>
      <c r="H109" s="143">
        <v>45870</v>
      </c>
      <c r="I109" s="85" t="s">
        <v>495</v>
      </c>
      <c r="J109" s="194" t="s">
        <v>496</v>
      </c>
      <c r="K109" s="212" t="s">
        <v>404</v>
      </c>
      <c r="L109" s="40" t="s">
        <v>497</v>
      </c>
      <c r="M109" s="40" t="s">
        <v>404</v>
      </c>
      <c r="N109" s="157" t="s">
        <v>31</v>
      </c>
      <c r="O109" s="17" t="str">
        <f t="shared" ca="1" si="8"/>
        <v>FINALIZADO</v>
      </c>
      <c r="P109" s="18"/>
      <c r="Q109" s="19"/>
    </row>
    <row r="110" spans="1:20" s="10" customFormat="1" ht="168" customHeight="1" x14ac:dyDescent="0.3">
      <c r="B110" s="74">
        <v>73144025</v>
      </c>
      <c r="C110" s="41" t="s">
        <v>498</v>
      </c>
      <c r="D110" s="42" t="s">
        <v>499</v>
      </c>
      <c r="E110" s="45" t="s">
        <v>500</v>
      </c>
      <c r="F110" s="42" t="s">
        <v>501</v>
      </c>
      <c r="G110" s="94">
        <v>45798</v>
      </c>
      <c r="H110" s="94">
        <v>45890</v>
      </c>
      <c r="I110" s="75">
        <v>21000000</v>
      </c>
      <c r="J110" s="198" t="s">
        <v>502</v>
      </c>
      <c r="K110" s="216">
        <v>19366666.66</v>
      </c>
      <c r="L110" s="42" t="s">
        <v>503</v>
      </c>
      <c r="M110" s="42" t="s">
        <v>404</v>
      </c>
      <c r="N110" s="153" t="s">
        <v>31</v>
      </c>
      <c r="O110" s="27" t="str">
        <f t="shared" ca="1" si="8"/>
        <v>FINALIZADO</v>
      </c>
      <c r="P110" s="87"/>
      <c r="Q110" s="76"/>
    </row>
    <row r="111" spans="1:20" s="10" customFormat="1" ht="168" customHeight="1" x14ac:dyDescent="0.3">
      <c r="B111" s="62">
        <v>36386435</v>
      </c>
      <c r="C111" s="36" t="s">
        <v>504</v>
      </c>
      <c r="D111" s="36" t="s">
        <v>505</v>
      </c>
      <c r="E111" s="60" t="s">
        <v>506</v>
      </c>
      <c r="F111" s="60" t="s">
        <v>507</v>
      </c>
      <c r="G111" s="95">
        <v>45800</v>
      </c>
      <c r="H111" s="57">
        <v>45891</v>
      </c>
      <c r="I111" s="34">
        <v>15000000</v>
      </c>
      <c r="J111" s="131">
        <v>1</v>
      </c>
      <c r="K111" s="34">
        <v>15000000</v>
      </c>
      <c r="L111" s="60">
        <v>0</v>
      </c>
      <c r="M111" s="60">
        <v>0</v>
      </c>
      <c r="N111" s="154" t="s">
        <v>508</v>
      </c>
      <c r="O111" s="51" t="str">
        <f t="shared" ca="1" si="8"/>
        <v>FINALIZADO</v>
      </c>
      <c r="P111" s="96"/>
      <c r="Q111" s="36"/>
    </row>
    <row r="112" spans="1:20" s="10" customFormat="1" ht="168" customHeight="1" x14ac:dyDescent="0.3">
      <c r="B112" s="62">
        <v>1143365048</v>
      </c>
      <c r="C112" s="36" t="s">
        <v>509</v>
      </c>
      <c r="D112" s="36" t="s">
        <v>510</v>
      </c>
      <c r="E112" s="60" t="s">
        <v>511</v>
      </c>
      <c r="F112" s="60" t="s">
        <v>512</v>
      </c>
      <c r="G112" s="95">
        <v>45800</v>
      </c>
      <c r="H112" s="57">
        <v>45891</v>
      </c>
      <c r="I112" s="34">
        <v>15000000</v>
      </c>
      <c r="J112" s="131">
        <v>1</v>
      </c>
      <c r="K112" s="34">
        <v>15000000</v>
      </c>
      <c r="L112" s="60">
        <v>0</v>
      </c>
      <c r="M112" s="60">
        <v>0</v>
      </c>
      <c r="N112" s="154" t="s">
        <v>508</v>
      </c>
      <c r="O112" s="51" t="str">
        <f t="shared" ca="1" si="8"/>
        <v>FINALIZADO</v>
      </c>
      <c r="P112" s="96"/>
      <c r="Q112" s="36"/>
    </row>
    <row r="113" spans="2:23" s="10" customFormat="1" ht="168" customHeight="1" x14ac:dyDescent="0.3">
      <c r="B113" s="62">
        <v>33333662</v>
      </c>
      <c r="C113" s="36" t="s">
        <v>57</v>
      </c>
      <c r="D113" s="36" t="s">
        <v>58</v>
      </c>
      <c r="E113" s="60" t="s">
        <v>513</v>
      </c>
      <c r="F113" s="60" t="s">
        <v>514</v>
      </c>
      <c r="G113" s="95">
        <v>45800</v>
      </c>
      <c r="H113" s="57">
        <v>45891</v>
      </c>
      <c r="I113" s="34">
        <v>19500000</v>
      </c>
      <c r="J113" s="131">
        <v>1</v>
      </c>
      <c r="K113" s="34">
        <v>19500000</v>
      </c>
      <c r="L113" s="60">
        <v>0</v>
      </c>
      <c r="M113" s="60">
        <v>0</v>
      </c>
      <c r="N113" s="154" t="s">
        <v>18</v>
      </c>
      <c r="O113" s="51" t="str">
        <f t="shared" ca="1" si="8"/>
        <v>FINALIZADO</v>
      </c>
      <c r="P113" s="96"/>
      <c r="Q113" s="36"/>
    </row>
    <row r="114" spans="2:23" s="10" customFormat="1" ht="168" customHeight="1" x14ac:dyDescent="0.3">
      <c r="B114" s="62">
        <v>1002422959</v>
      </c>
      <c r="C114" s="36" t="s">
        <v>128</v>
      </c>
      <c r="D114" s="36" t="s">
        <v>129</v>
      </c>
      <c r="E114" s="60" t="s">
        <v>515</v>
      </c>
      <c r="F114" s="60" t="s">
        <v>516</v>
      </c>
      <c r="G114" s="95">
        <v>45803</v>
      </c>
      <c r="H114" s="95">
        <v>45895</v>
      </c>
      <c r="I114" s="34">
        <v>23625000</v>
      </c>
      <c r="J114" s="131">
        <v>1</v>
      </c>
      <c r="K114" s="34">
        <v>23625000</v>
      </c>
      <c r="L114" s="60">
        <v>0</v>
      </c>
      <c r="M114" s="60">
        <v>0</v>
      </c>
      <c r="N114" s="154" t="s">
        <v>18</v>
      </c>
      <c r="O114" s="51" t="str">
        <f t="shared" ca="1" si="8"/>
        <v>FINALIZADO</v>
      </c>
      <c r="P114" s="96"/>
      <c r="Q114" s="36"/>
    </row>
    <row r="115" spans="2:23" s="10" customFormat="1" ht="168" customHeight="1" x14ac:dyDescent="0.3">
      <c r="B115" s="62">
        <v>1047340219</v>
      </c>
      <c r="C115" s="36" t="s">
        <v>69</v>
      </c>
      <c r="D115" s="36" t="s">
        <v>70</v>
      </c>
      <c r="E115" s="60" t="s">
        <v>517</v>
      </c>
      <c r="F115" s="60" t="s">
        <v>518</v>
      </c>
      <c r="G115" s="57">
        <v>45800</v>
      </c>
      <c r="H115" s="57">
        <v>45892</v>
      </c>
      <c r="I115" s="34">
        <v>29282400</v>
      </c>
      <c r="J115" s="131">
        <v>1</v>
      </c>
      <c r="K115" s="34">
        <v>29282400</v>
      </c>
      <c r="L115" s="60">
        <v>0</v>
      </c>
      <c r="M115" s="60">
        <v>0</v>
      </c>
      <c r="N115" s="154" t="s">
        <v>508</v>
      </c>
      <c r="O115" s="51" t="str">
        <f t="shared" ca="1" si="8"/>
        <v>FINALIZADO</v>
      </c>
      <c r="P115" s="96"/>
      <c r="Q115" s="36"/>
      <c r="R115" s="97"/>
    </row>
    <row r="116" spans="2:23" s="10" customFormat="1" ht="168" customHeight="1" x14ac:dyDescent="0.3">
      <c r="B116" s="62">
        <v>1143357194</v>
      </c>
      <c r="C116" s="36" t="s">
        <v>61</v>
      </c>
      <c r="D116" s="36" t="s">
        <v>62</v>
      </c>
      <c r="E116" s="60" t="s">
        <v>519</v>
      </c>
      <c r="F116" s="60" t="s">
        <v>520</v>
      </c>
      <c r="G116" s="57">
        <v>45800</v>
      </c>
      <c r="H116" s="57">
        <v>45892</v>
      </c>
      <c r="I116" s="34">
        <v>27000000</v>
      </c>
      <c r="J116" s="131">
        <v>1</v>
      </c>
      <c r="K116" s="34">
        <v>27000000</v>
      </c>
      <c r="L116" s="60">
        <v>0</v>
      </c>
      <c r="M116" s="60">
        <v>0</v>
      </c>
      <c r="N116" s="154" t="s">
        <v>18</v>
      </c>
      <c r="O116" s="51" t="str">
        <f t="shared" ca="1" si="8"/>
        <v>FINALIZADO</v>
      </c>
      <c r="P116" s="96"/>
      <c r="Q116" s="36"/>
    </row>
    <row r="117" spans="2:23" s="10" customFormat="1" ht="168" customHeight="1" x14ac:dyDescent="0.3">
      <c r="B117" s="167">
        <v>30843880</v>
      </c>
      <c r="C117" s="37" t="s">
        <v>101</v>
      </c>
      <c r="D117" s="37" t="s">
        <v>521</v>
      </c>
      <c r="E117" s="108" t="s">
        <v>522</v>
      </c>
      <c r="F117" s="108" t="s">
        <v>523</v>
      </c>
      <c r="G117" s="199">
        <v>45800</v>
      </c>
      <c r="H117" s="199">
        <v>45892</v>
      </c>
      <c r="I117" s="168">
        <v>21000000</v>
      </c>
      <c r="J117" s="22" t="s">
        <v>105</v>
      </c>
      <c r="K117" s="22" t="s">
        <v>106</v>
      </c>
      <c r="L117" s="22" t="s">
        <v>107</v>
      </c>
      <c r="M117" s="22" t="s">
        <v>100</v>
      </c>
      <c r="N117" s="154" t="s">
        <v>32</v>
      </c>
      <c r="O117" s="99" t="str">
        <f t="shared" ca="1" si="8"/>
        <v>FINALIZADO</v>
      </c>
      <c r="P117" s="96"/>
      <c r="Q117" s="36"/>
      <c r="R117" s="97"/>
      <c r="S117" s="97"/>
      <c r="T117" s="97"/>
    </row>
    <row r="118" spans="2:23" s="10" customFormat="1" ht="168" customHeight="1" x14ac:dyDescent="0.3">
      <c r="B118" s="140">
        <v>55308274</v>
      </c>
      <c r="C118" s="38" t="s">
        <v>108</v>
      </c>
      <c r="D118" s="38" t="s">
        <v>109</v>
      </c>
      <c r="E118" s="51" t="s">
        <v>524</v>
      </c>
      <c r="F118" s="51" t="s">
        <v>525</v>
      </c>
      <c r="G118" s="15">
        <v>45803</v>
      </c>
      <c r="H118" s="15">
        <v>45895</v>
      </c>
      <c r="I118" s="222">
        <v>12810000</v>
      </c>
      <c r="J118" s="191">
        <v>1</v>
      </c>
      <c r="K118" s="188">
        <v>12810000</v>
      </c>
      <c r="L118" s="31" t="s">
        <v>107</v>
      </c>
      <c r="M118" s="31" t="s">
        <v>107</v>
      </c>
      <c r="N118" s="156" t="s">
        <v>29</v>
      </c>
      <c r="O118" s="51" t="str">
        <f t="shared" ca="1" si="8"/>
        <v>FINALIZADO</v>
      </c>
      <c r="P118" s="96"/>
      <c r="Q118" s="36"/>
    </row>
    <row r="119" spans="2:23" s="10" customFormat="1" ht="168" customHeight="1" x14ac:dyDescent="0.3">
      <c r="B119" s="140">
        <v>9021610</v>
      </c>
      <c r="C119" s="38" t="s">
        <v>120</v>
      </c>
      <c r="D119" s="38" t="s">
        <v>121</v>
      </c>
      <c r="E119" s="51" t="s">
        <v>526</v>
      </c>
      <c r="F119" s="51" t="s">
        <v>527</v>
      </c>
      <c r="G119" s="15">
        <v>45803</v>
      </c>
      <c r="H119" s="15">
        <v>45894</v>
      </c>
      <c r="I119" s="222">
        <v>40650000</v>
      </c>
      <c r="J119" s="191">
        <v>1</v>
      </c>
      <c r="K119" s="188">
        <v>40650000</v>
      </c>
      <c r="L119" s="31" t="s">
        <v>107</v>
      </c>
      <c r="M119" s="31" t="s">
        <v>107</v>
      </c>
      <c r="N119" s="156" t="s">
        <v>29</v>
      </c>
      <c r="O119" s="51" t="str">
        <f t="shared" ca="1" si="8"/>
        <v>FINALIZADO</v>
      </c>
      <c r="P119" s="96"/>
      <c r="Q119" s="36"/>
      <c r="R119" s="97"/>
      <c r="S119" s="97"/>
      <c r="T119" s="97"/>
    </row>
    <row r="120" spans="2:23" s="10" customFormat="1" ht="168" customHeight="1" x14ac:dyDescent="0.3">
      <c r="B120" s="311">
        <v>1052077110</v>
      </c>
      <c r="C120" s="41" t="s">
        <v>528</v>
      </c>
      <c r="D120" s="41" t="s">
        <v>529</v>
      </c>
      <c r="E120" s="179" t="s">
        <v>530</v>
      </c>
      <c r="F120" s="179" t="s">
        <v>531</v>
      </c>
      <c r="G120" s="176">
        <v>45803</v>
      </c>
      <c r="H120" s="176">
        <v>45895</v>
      </c>
      <c r="I120" s="252">
        <v>15000000</v>
      </c>
      <c r="J120" s="177">
        <v>1</v>
      </c>
      <c r="K120" s="252">
        <v>15000000</v>
      </c>
      <c r="L120" s="179">
        <v>0</v>
      </c>
      <c r="M120" s="179">
        <v>0</v>
      </c>
      <c r="N120" s="175" t="s">
        <v>532</v>
      </c>
      <c r="O120" s="172" t="str">
        <f t="shared" ca="1" si="8"/>
        <v>FINALIZADO</v>
      </c>
      <c r="P120" s="96"/>
      <c r="Q120" s="36"/>
      <c r="R120" s="97"/>
      <c r="S120" s="97"/>
      <c r="T120" s="97"/>
      <c r="U120" s="98"/>
      <c r="V120" s="98"/>
      <c r="W120" s="98"/>
    </row>
    <row r="121" spans="2:23" s="10" customFormat="1" ht="168" customHeight="1" x14ac:dyDescent="0.3">
      <c r="B121" s="30">
        <v>8647362</v>
      </c>
      <c r="C121" s="306" t="s">
        <v>533</v>
      </c>
      <c r="D121" s="93" t="s">
        <v>191</v>
      </c>
      <c r="E121" s="18" t="s">
        <v>534</v>
      </c>
      <c r="F121" s="31" t="s">
        <v>535</v>
      </c>
      <c r="G121" s="57">
        <v>45804</v>
      </c>
      <c r="H121" s="57">
        <v>45895</v>
      </c>
      <c r="I121" s="217">
        <v>42000000</v>
      </c>
      <c r="J121" s="268">
        <f t="shared" ref="J121:J126" si="10">K121/I121</f>
        <v>1</v>
      </c>
      <c r="K121" s="217">
        <v>42000000</v>
      </c>
      <c r="L121" s="31" t="s">
        <v>107</v>
      </c>
      <c r="M121" s="31" t="s">
        <v>107</v>
      </c>
      <c r="N121" s="279" t="s">
        <v>7</v>
      </c>
      <c r="O121" s="99" t="str">
        <f t="shared" ca="1" si="8"/>
        <v>FINALIZADO</v>
      </c>
      <c r="P121" s="90"/>
      <c r="Q121" s="35"/>
    </row>
    <row r="122" spans="2:23" s="10" customFormat="1" ht="168" customHeight="1" x14ac:dyDescent="0.3">
      <c r="B122" s="30">
        <v>9158464</v>
      </c>
      <c r="C122" s="306" t="s">
        <v>536</v>
      </c>
      <c r="D122" s="93" t="s">
        <v>85</v>
      </c>
      <c r="E122" s="18" t="s">
        <v>537</v>
      </c>
      <c r="F122" s="31" t="s">
        <v>538</v>
      </c>
      <c r="G122" s="57">
        <v>45803</v>
      </c>
      <c r="H122" s="57">
        <v>45895</v>
      </c>
      <c r="I122" s="217">
        <v>36000000</v>
      </c>
      <c r="J122" s="268">
        <f t="shared" si="10"/>
        <v>1</v>
      </c>
      <c r="K122" s="217">
        <v>36000000</v>
      </c>
      <c r="L122" s="31" t="s">
        <v>107</v>
      </c>
      <c r="M122" s="31" t="s">
        <v>107</v>
      </c>
      <c r="N122" s="238" t="s">
        <v>7</v>
      </c>
      <c r="O122" s="99" t="str">
        <f t="shared" ca="1" si="8"/>
        <v>FINALIZADO</v>
      </c>
      <c r="P122" s="18"/>
      <c r="Q122" s="33"/>
    </row>
    <row r="123" spans="2:23" s="10" customFormat="1" ht="168" customHeight="1" x14ac:dyDescent="0.3">
      <c r="B123" s="30">
        <v>28069782</v>
      </c>
      <c r="C123" s="306" t="s">
        <v>112</v>
      </c>
      <c r="D123" s="93" t="s">
        <v>113</v>
      </c>
      <c r="E123" s="18" t="s">
        <v>539</v>
      </c>
      <c r="F123" s="31" t="s">
        <v>115</v>
      </c>
      <c r="G123" s="57">
        <v>45803</v>
      </c>
      <c r="H123" s="57">
        <v>45895</v>
      </c>
      <c r="I123" s="217">
        <v>15000000</v>
      </c>
      <c r="J123" s="268">
        <f t="shared" si="10"/>
        <v>1</v>
      </c>
      <c r="K123" s="217">
        <v>15000000</v>
      </c>
      <c r="L123" s="31" t="s">
        <v>107</v>
      </c>
      <c r="M123" s="31" t="s">
        <v>107</v>
      </c>
      <c r="N123" s="238" t="s">
        <v>7</v>
      </c>
      <c r="O123" s="99" t="str">
        <f t="shared" ca="1" si="8"/>
        <v>FINALIZADO</v>
      </c>
      <c r="P123" s="18"/>
      <c r="Q123" s="33"/>
    </row>
    <row r="124" spans="2:23" s="10" customFormat="1" ht="168" customHeight="1" x14ac:dyDescent="0.3">
      <c r="B124" s="30">
        <v>37934024</v>
      </c>
      <c r="C124" s="306" t="s">
        <v>540</v>
      </c>
      <c r="D124" s="93" t="s">
        <v>541</v>
      </c>
      <c r="E124" s="18" t="s">
        <v>542</v>
      </c>
      <c r="F124" s="31" t="s">
        <v>543</v>
      </c>
      <c r="G124" s="57">
        <v>45807</v>
      </c>
      <c r="H124" s="57">
        <v>45930</v>
      </c>
      <c r="I124" s="217">
        <v>30000000</v>
      </c>
      <c r="J124" s="268">
        <f t="shared" si="10"/>
        <v>1</v>
      </c>
      <c r="K124" s="217">
        <v>30000000</v>
      </c>
      <c r="L124" s="31" t="s">
        <v>107</v>
      </c>
      <c r="M124" s="31" t="s">
        <v>107</v>
      </c>
      <c r="N124" s="238" t="s">
        <v>7</v>
      </c>
      <c r="O124" s="99" t="str">
        <f t="shared" ca="1" si="8"/>
        <v>FINALIZADO</v>
      </c>
      <c r="P124" s="18"/>
      <c r="Q124" s="33"/>
    </row>
    <row r="125" spans="2:23" s="10" customFormat="1" ht="168" customHeight="1" x14ac:dyDescent="0.3">
      <c r="B125" s="30">
        <v>32936932</v>
      </c>
      <c r="C125" s="306" t="s">
        <v>69</v>
      </c>
      <c r="D125" s="93" t="s">
        <v>544</v>
      </c>
      <c r="E125" s="18" t="s">
        <v>545</v>
      </c>
      <c r="F125" s="31" t="s">
        <v>546</v>
      </c>
      <c r="G125" s="57">
        <v>45803</v>
      </c>
      <c r="H125" s="57">
        <v>45895</v>
      </c>
      <c r="I125" s="217">
        <v>33000000</v>
      </c>
      <c r="J125" s="268">
        <f t="shared" si="10"/>
        <v>1</v>
      </c>
      <c r="K125" s="217">
        <v>33000000</v>
      </c>
      <c r="L125" s="31" t="s">
        <v>107</v>
      </c>
      <c r="M125" s="31" t="s">
        <v>107</v>
      </c>
      <c r="N125" s="239" t="s">
        <v>7</v>
      </c>
      <c r="O125" s="99" t="str">
        <f t="shared" ca="1" si="8"/>
        <v>FINALIZADO</v>
      </c>
      <c r="P125" s="28"/>
      <c r="Q125" s="35"/>
    </row>
    <row r="126" spans="2:23" s="10" customFormat="1" ht="168" customHeight="1" x14ac:dyDescent="0.3">
      <c r="B126" s="30">
        <v>8642959</v>
      </c>
      <c r="C126" s="306" t="s">
        <v>547</v>
      </c>
      <c r="D126" s="93" t="s">
        <v>89</v>
      </c>
      <c r="E126" s="18" t="s">
        <v>548</v>
      </c>
      <c r="F126" s="31" t="s">
        <v>549</v>
      </c>
      <c r="G126" s="57">
        <v>45803</v>
      </c>
      <c r="H126" s="57">
        <v>45895</v>
      </c>
      <c r="I126" s="217">
        <v>36000000</v>
      </c>
      <c r="J126" s="268">
        <f t="shared" si="10"/>
        <v>1</v>
      </c>
      <c r="K126" s="217">
        <v>36000000</v>
      </c>
      <c r="L126" s="31" t="s">
        <v>107</v>
      </c>
      <c r="M126" s="31" t="s">
        <v>107</v>
      </c>
      <c r="N126" s="238" t="s">
        <v>7</v>
      </c>
      <c r="O126" s="99" t="str">
        <f t="shared" ca="1" si="8"/>
        <v>FINALIZADO</v>
      </c>
      <c r="P126" s="18"/>
      <c r="Q126" s="33"/>
    </row>
    <row r="127" spans="2:23" s="10" customFormat="1" ht="168" customHeight="1" x14ac:dyDescent="0.3">
      <c r="B127" s="109">
        <v>1052085186</v>
      </c>
      <c r="C127" s="110" t="s">
        <v>550</v>
      </c>
      <c r="D127" s="134" t="s">
        <v>551</v>
      </c>
      <c r="E127" s="87" t="s">
        <v>552</v>
      </c>
      <c r="F127" s="134" t="s">
        <v>553</v>
      </c>
      <c r="G127" s="176">
        <v>45803</v>
      </c>
      <c r="H127" s="176">
        <v>45895</v>
      </c>
      <c r="I127" s="169">
        <v>25500000</v>
      </c>
      <c r="J127" s="41" t="s">
        <v>105</v>
      </c>
      <c r="K127" s="258">
        <v>25500000</v>
      </c>
      <c r="L127" s="39" t="s">
        <v>107</v>
      </c>
      <c r="M127" s="39" t="s">
        <v>107</v>
      </c>
      <c r="N127" s="158" t="s">
        <v>14</v>
      </c>
      <c r="O127" s="99" t="str">
        <f t="shared" ca="1" si="8"/>
        <v>FINALIZADO</v>
      </c>
      <c r="P127" s="18"/>
      <c r="Q127" s="33"/>
    </row>
    <row r="128" spans="2:23" s="10" customFormat="1" ht="168" customHeight="1" x14ac:dyDescent="0.3">
      <c r="B128" s="77">
        <v>8639182</v>
      </c>
      <c r="C128" s="43" t="s">
        <v>554</v>
      </c>
      <c r="D128" s="43" t="s">
        <v>555</v>
      </c>
      <c r="E128" s="28" t="s">
        <v>556</v>
      </c>
      <c r="F128" s="44" t="s">
        <v>557</v>
      </c>
      <c r="G128" s="25">
        <v>45803</v>
      </c>
      <c r="H128" s="25">
        <v>45894</v>
      </c>
      <c r="I128" s="206">
        <v>21000000</v>
      </c>
      <c r="J128" s="251">
        <v>1</v>
      </c>
      <c r="K128" s="189">
        <v>21000000</v>
      </c>
      <c r="L128" s="44" t="s">
        <v>107</v>
      </c>
      <c r="M128" s="44" t="s">
        <v>107</v>
      </c>
      <c r="N128" s="156" t="s">
        <v>29</v>
      </c>
      <c r="O128" s="51" t="str">
        <f t="shared" ca="1" si="8"/>
        <v>FINALIZADO</v>
      </c>
      <c r="P128" s="142"/>
      <c r="Q128" s="35"/>
    </row>
    <row r="129" spans="1:31" s="101" customFormat="1" ht="168" customHeight="1" x14ac:dyDescent="0.3">
      <c r="A129" s="304"/>
      <c r="B129" s="302">
        <v>73240931</v>
      </c>
      <c r="C129" s="307" t="s">
        <v>558</v>
      </c>
      <c r="D129" s="296" t="s">
        <v>559</v>
      </c>
      <c r="E129" s="100" t="s">
        <v>560</v>
      </c>
      <c r="F129" s="243" t="s">
        <v>561</v>
      </c>
      <c r="G129" s="57">
        <v>45805</v>
      </c>
      <c r="H129" s="57">
        <v>45897</v>
      </c>
      <c r="I129" s="271">
        <v>23400000</v>
      </c>
      <c r="J129" s="268">
        <f>K129/I129</f>
        <v>1</v>
      </c>
      <c r="K129" s="266">
        <v>23400000</v>
      </c>
      <c r="L129" s="243">
        <v>0</v>
      </c>
      <c r="M129" s="243">
        <v>0</v>
      </c>
      <c r="N129" s="281" t="s">
        <v>7</v>
      </c>
      <c r="O129" s="148" t="str">
        <f t="shared" ca="1" si="8"/>
        <v>FINALIZADO</v>
      </c>
      <c r="P129" s="102"/>
      <c r="Q129" s="103"/>
      <c r="R129" s="104">
        <v>28070</v>
      </c>
      <c r="S129" s="103" t="s">
        <v>562</v>
      </c>
      <c r="T129" s="103" t="s">
        <v>13</v>
      </c>
      <c r="U129" s="105"/>
      <c r="V129" s="105" t="s">
        <v>563</v>
      </c>
      <c r="W129" s="105"/>
      <c r="X129" s="105"/>
      <c r="Y129" s="105"/>
      <c r="Z129" s="105"/>
      <c r="AA129" s="105"/>
      <c r="AB129" s="105"/>
      <c r="AC129" s="105"/>
      <c r="AD129" s="105"/>
      <c r="AE129" s="105"/>
    </row>
    <row r="130" spans="1:31" s="101" customFormat="1" ht="168" customHeight="1" x14ac:dyDescent="0.3">
      <c r="A130" s="304"/>
      <c r="B130" s="302">
        <v>8506513</v>
      </c>
      <c r="C130" s="307" t="s">
        <v>152</v>
      </c>
      <c r="D130" s="296" t="s">
        <v>153</v>
      </c>
      <c r="E130" s="100" t="s">
        <v>564</v>
      </c>
      <c r="F130" s="106" t="s">
        <v>565</v>
      </c>
      <c r="G130" s="57">
        <v>45805</v>
      </c>
      <c r="H130" s="57">
        <v>45897</v>
      </c>
      <c r="I130" s="272">
        <v>15000000</v>
      </c>
      <c r="J130" s="268">
        <f t="shared" ref="J130:J133" si="11">K130/I130</f>
        <v>1</v>
      </c>
      <c r="K130" s="267">
        <v>15000000</v>
      </c>
      <c r="L130" s="106">
        <v>0</v>
      </c>
      <c r="M130" s="106">
        <v>0</v>
      </c>
      <c r="N130" s="282" t="s">
        <v>7</v>
      </c>
      <c r="O130" s="99" t="str">
        <f t="shared" ref="O130:O161" ca="1" si="12">IF(P130="TERMINADO ANTICIPADAMENTE POR MUTUO ACUERDO","FINALIZADO",IF(H130=0," ",IF(TODAY()&lt;=H130,"EN EJECUCIÓN","FINALIZADO")))</f>
        <v>FINALIZADO</v>
      </c>
      <c r="Q130" s="107"/>
    </row>
    <row r="131" spans="1:31" s="101" customFormat="1" ht="168" customHeight="1" x14ac:dyDescent="0.3">
      <c r="A131" s="304"/>
      <c r="B131" s="302">
        <v>1002160882</v>
      </c>
      <c r="C131" s="307" t="s">
        <v>92</v>
      </c>
      <c r="D131" s="296" t="s">
        <v>93</v>
      </c>
      <c r="E131" s="100" t="s">
        <v>566</v>
      </c>
      <c r="F131" s="106" t="s">
        <v>95</v>
      </c>
      <c r="G131" s="57">
        <v>45811</v>
      </c>
      <c r="H131" s="57">
        <v>45903</v>
      </c>
      <c r="I131" s="272">
        <v>15000000</v>
      </c>
      <c r="J131" s="268">
        <f t="shared" si="11"/>
        <v>1</v>
      </c>
      <c r="K131" s="267">
        <v>15000000</v>
      </c>
      <c r="L131" s="106">
        <v>0</v>
      </c>
      <c r="M131" s="106">
        <v>0</v>
      </c>
      <c r="N131" s="282" t="s">
        <v>7</v>
      </c>
      <c r="O131" s="99" t="str">
        <f t="shared" ca="1" si="12"/>
        <v>FINALIZADO</v>
      </c>
      <c r="Q131" s="107"/>
    </row>
    <row r="132" spans="1:31" s="10" customFormat="1" ht="168" customHeight="1" x14ac:dyDescent="0.3">
      <c r="B132" s="30">
        <v>1143144957</v>
      </c>
      <c r="C132" s="306" t="s">
        <v>73</v>
      </c>
      <c r="D132" s="93" t="s">
        <v>74</v>
      </c>
      <c r="E132" s="18" t="s">
        <v>567</v>
      </c>
      <c r="F132" s="31" t="s">
        <v>568</v>
      </c>
      <c r="G132" s="57">
        <v>45805</v>
      </c>
      <c r="H132" s="57">
        <v>45897</v>
      </c>
      <c r="I132" s="217">
        <v>15000000</v>
      </c>
      <c r="J132" s="268">
        <f t="shared" si="11"/>
        <v>0.52222219999999997</v>
      </c>
      <c r="K132" s="217">
        <v>7833333</v>
      </c>
      <c r="L132" s="265">
        <f>I132-K132</f>
        <v>7166667</v>
      </c>
      <c r="M132" s="31" t="s">
        <v>107</v>
      </c>
      <c r="N132" s="240" t="s">
        <v>7</v>
      </c>
      <c r="O132" s="71" t="s">
        <v>5</v>
      </c>
      <c r="P132" s="71"/>
      <c r="Q132" s="72"/>
    </row>
    <row r="133" spans="1:31" s="10" customFormat="1" ht="168" customHeight="1" x14ac:dyDescent="0.3">
      <c r="B133" s="30">
        <v>1085097791</v>
      </c>
      <c r="C133" s="306" t="s">
        <v>569</v>
      </c>
      <c r="D133" s="93" t="s">
        <v>570</v>
      </c>
      <c r="E133" s="18" t="s">
        <v>571</v>
      </c>
      <c r="F133" s="31" t="s">
        <v>572</v>
      </c>
      <c r="G133" s="57">
        <v>45805</v>
      </c>
      <c r="H133" s="57">
        <v>45897</v>
      </c>
      <c r="I133" s="217">
        <v>15750000</v>
      </c>
      <c r="J133" s="268">
        <f t="shared" si="11"/>
        <v>0.69513212698412696</v>
      </c>
      <c r="K133" s="217">
        <v>10948331</v>
      </c>
      <c r="L133" s="265">
        <f>I133-K133</f>
        <v>4801669</v>
      </c>
      <c r="M133" s="31" t="s">
        <v>107</v>
      </c>
      <c r="N133" s="240" t="s">
        <v>7</v>
      </c>
      <c r="O133" s="99" t="str">
        <f t="shared" ref="O133:O196" ca="1" si="13">IF(P133="TERMINADO ANTICIPADAMENTE POR MUTUO ACUERDO","FINALIZADO",IF(H133=0," ",IF(TODAY()&lt;=H133,"EN EJECUCIÓN","FINALIZADO")))</f>
        <v>FINALIZADO</v>
      </c>
      <c r="P133" s="71"/>
      <c r="Q133" s="72"/>
    </row>
    <row r="134" spans="1:31" s="10" customFormat="1" ht="168" customHeight="1" x14ac:dyDescent="0.3">
      <c r="B134" s="74">
        <v>1102853168</v>
      </c>
      <c r="C134" s="41" t="s">
        <v>203</v>
      </c>
      <c r="D134" s="42" t="s">
        <v>204</v>
      </c>
      <c r="E134" s="45" t="s">
        <v>573</v>
      </c>
      <c r="F134" s="42" t="s">
        <v>574</v>
      </c>
      <c r="G134" s="176">
        <v>45812</v>
      </c>
      <c r="H134" s="176">
        <v>45904</v>
      </c>
      <c r="I134" s="75">
        <v>12000000</v>
      </c>
      <c r="J134" s="110" t="s">
        <v>105</v>
      </c>
      <c r="K134" s="252">
        <f>4000000+4000000+4000000</f>
        <v>12000000</v>
      </c>
      <c r="L134" s="42" t="s">
        <v>107</v>
      </c>
      <c r="M134" s="41" t="s">
        <v>100</v>
      </c>
      <c r="N134" s="157" t="s">
        <v>26</v>
      </c>
      <c r="O134" s="99" t="str">
        <f t="shared" ca="1" si="13"/>
        <v>FINALIZADO</v>
      </c>
      <c r="P134" s="71"/>
      <c r="Q134" s="72"/>
    </row>
    <row r="135" spans="1:31" s="10" customFormat="1" ht="168" customHeight="1" x14ac:dyDescent="0.3">
      <c r="B135" s="30">
        <v>63454819</v>
      </c>
      <c r="C135" s="306" t="s">
        <v>162</v>
      </c>
      <c r="D135" s="93" t="s">
        <v>575</v>
      </c>
      <c r="E135" s="18" t="s">
        <v>576</v>
      </c>
      <c r="F135" s="31" t="s">
        <v>577</v>
      </c>
      <c r="G135" s="57">
        <v>45806</v>
      </c>
      <c r="H135" s="57">
        <v>45898</v>
      </c>
      <c r="I135" s="217">
        <v>20400000</v>
      </c>
      <c r="J135" s="268">
        <f>K135/I135</f>
        <v>1</v>
      </c>
      <c r="K135" s="217">
        <v>20400000</v>
      </c>
      <c r="L135" s="31" t="s">
        <v>107</v>
      </c>
      <c r="M135" s="31" t="s">
        <v>107</v>
      </c>
      <c r="N135" s="240" t="s">
        <v>7</v>
      </c>
      <c r="O135" s="99" t="str">
        <f t="shared" ca="1" si="13"/>
        <v>FINALIZADO</v>
      </c>
      <c r="P135" s="71"/>
      <c r="Q135" s="72"/>
    </row>
    <row r="136" spans="1:31" s="10" customFormat="1" ht="168" customHeight="1" x14ac:dyDescent="0.3">
      <c r="B136" s="69">
        <v>1081926410</v>
      </c>
      <c r="C136" s="39" t="s">
        <v>578</v>
      </c>
      <c r="D136" s="40" t="s">
        <v>579</v>
      </c>
      <c r="E136" s="70" t="s">
        <v>580</v>
      </c>
      <c r="F136" s="40" t="s">
        <v>581</v>
      </c>
      <c r="G136" s="176">
        <v>45806</v>
      </c>
      <c r="H136" s="176">
        <v>45898</v>
      </c>
      <c r="I136" s="85">
        <v>24000000</v>
      </c>
      <c r="J136" s="194" t="s">
        <v>453</v>
      </c>
      <c r="K136" s="212" t="s">
        <v>582</v>
      </c>
      <c r="L136" s="40" t="s">
        <v>404</v>
      </c>
      <c r="M136" s="40" t="s">
        <v>404</v>
      </c>
      <c r="N136" s="157" t="s">
        <v>31</v>
      </c>
      <c r="O136" s="99" t="str">
        <f t="shared" ca="1" si="13"/>
        <v>FINALIZADO</v>
      </c>
      <c r="P136" s="71"/>
      <c r="Q136" s="72"/>
    </row>
    <row r="137" spans="1:31" s="10" customFormat="1" ht="168" customHeight="1" x14ac:dyDescent="0.3">
      <c r="A137" s="20"/>
      <c r="B137" s="167">
        <v>1143441609</v>
      </c>
      <c r="C137" s="37" t="s">
        <v>65</v>
      </c>
      <c r="D137" s="37" t="s">
        <v>66</v>
      </c>
      <c r="E137" s="108" t="s">
        <v>583</v>
      </c>
      <c r="F137" s="108" t="s">
        <v>584</v>
      </c>
      <c r="G137" s="58">
        <v>45806</v>
      </c>
      <c r="H137" s="58">
        <v>45898</v>
      </c>
      <c r="I137" s="168">
        <v>13500000</v>
      </c>
      <c r="J137" s="174">
        <v>1</v>
      </c>
      <c r="K137" s="168">
        <v>13500000</v>
      </c>
      <c r="L137" s="108">
        <v>0</v>
      </c>
      <c r="M137" s="108">
        <v>0</v>
      </c>
      <c r="N137" s="154" t="s">
        <v>18</v>
      </c>
      <c r="O137" s="18" t="str">
        <f t="shared" ca="1" si="13"/>
        <v>FINALIZADO</v>
      </c>
      <c r="P137" s="64"/>
      <c r="Q137" s="65"/>
    </row>
    <row r="138" spans="1:31" s="10" customFormat="1" ht="168" customHeight="1" x14ac:dyDescent="0.3">
      <c r="A138" s="10" t="s">
        <v>147</v>
      </c>
      <c r="B138" s="77">
        <v>1047457317</v>
      </c>
      <c r="C138" s="313" t="s">
        <v>148</v>
      </c>
      <c r="D138" s="314" t="s">
        <v>149</v>
      </c>
      <c r="E138" s="99" t="s">
        <v>585</v>
      </c>
      <c r="F138" s="44" t="s">
        <v>586</v>
      </c>
      <c r="G138" s="58">
        <v>45806</v>
      </c>
      <c r="H138" s="58">
        <v>45898</v>
      </c>
      <c r="I138" s="213">
        <v>13500000</v>
      </c>
      <c r="J138" s="315">
        <f>K138/I138</f>
        <v>1</v>
      </c>
      <c r="K138" s="213">
        <v>13500000</v>
      </c>
      <c r="L138" s="44" t="s">
        <v>107</v>
      </c>
      <c r="M138" s="44" t="s">
        <v>107</v>
      </c>
      <c r="N138" s="280" t="s">
        <v>7</v>
      </c>
      <c r="O138" s="27" t="str">
        <f t="shared" ca="1" si="13"/>
        <v>FINALIZADO</v>
      </c>
      <c r="P138" s="18"/>
      <c r="Q138" s="19"/>
    </row>
    <row r="139" spans="1:31" s="10" customFormat="1" ht="168" customHeight="1" x14ac:dyDescent="0.3">
      <c r="A139" s="18"/>
      <c r="B139" s="30">
        <v>83243770</v>
      </c>
      <c r="C139" s="38" t="s">
        <v>587</v>
      </c>
      <c r="D139" s="31" t="s">
        <v>588</v>
      </c>
      <c r="E139" s="18" t="s">
        <v>589</v>
      </c>
      <c r="F139" s="31" t="s">
        <v>590</v>
      </c>
      <c r="G139" s="57">
        <v>45811</v>
      </c>
      <c r="H139" s="57">
        <v>45903</v>
      </c>
      <c r="I139" s="32">
        <v>19500000</v>
      </c>
      <c r="J139" s="31"/>
      <c r="K139" s="31"/>
      <c r="L139" s="31"/>
      <c r="M139" s="31"/>
      <c r="N139" s="156" t="s">
        <v>591</v>
      </c>
      <c r="O139" s="18" t="str">
        <f t="shared" ca="1" si="13"/>
        <v>FINALIZADO</v>
      </c>
      <c r="P139" s="61"/>
      <c r="Q139" s="129"/>
      <c r="R139" s="18"/>
      <c r="S139" s="18"/>
      <c r="T139" s="18"/>
    </row>
    <row r="140" spans="1:31" s="10" customFormat="1" ht="168" customHeight="1" x14ac:dyDescent="0.3">
      <c r="B140" s="144">
        <v>3811982</v>
      </c>
      <c r="C140" s="331" t="s">
        <v>166</v>
      </c>
      <c r="D140" s="88" t="s">
        <v>167</v>
      </c>
      <c r="E140" s="71" t="s">
        <v>592</v>
      </c>
      <c r="F140" s="89" t="s">
        <v>593</v>
      </c>
      <c r="G140" s="139">
        <v>45807</v>
      </c>
      <c r="H140" s="139">
        <v>45899</v>
      </c>
      <c r="I140" s="215">
        <v>15000000</v>
      </c>
      <c r="J140" s="332">
        <f t="shared" ref="J140:J141" si="14">K140/I140</f>
        <v>1</v>
      </c>
      <c r="K140" s="215">
        <v>15000000</v>
      </c>
      <c r="L140" s="89" t="s">
        <v>107</v>
      </c>
      <c r="M140" s="89" t="s">
        <v>107</v>
      </c>
      <c r="N140" s="224" t="s">
        <v>7</v>
      </c>
      <c r="O140" s="17" t="str">
        <f t="shared" ca="1" si="13"/>
        <v>FINALIZADO</v>
      </c>
      <c r="P140" s="18"/>
      <c r="Q140" s="19"/>
    </row>
    <row r="141" spans="1:31" s="10" customFormat="1" ht="168" customHeight="1" x14ac:dyDescent="0.3">
      <c r="B141" s="30">
        <v>37749109</v>
      </c>
      <c r="C141" s="306" t="s">
        <v>186</v>
      </c>
      <c r="D141" s="93" t="s">
        <v>187</v>
      </c>
      <c r="E141" s="18" t="s">
        <v>594</v>
      </c>
      <c r="F141" s="31" t="s">
        <v>595</v>
      </c>
      <c r="G141" s="57">
        <v>45811</v>
      </c>
      <c r="H141" s="57">
        <v>45903</v>
      </c>
      <c r="I141" s="217">
        <v>19500000</v>
      </c>
      <c r="J141" s="268">
        <f t="shared" si="14"/>
        <v>1</v>
      </c>
      <c r="K141" s="217">
        <v>19500000</v>
      </c>
      <c r="L141" s="31" t="s">
        <v>107</v>
      </c>
      <c r="M141" s="31" t="s">
        <v>107</v>
      </c>
      <c r="N141" s="238" t="s">
        <v>7</v>
      </c>
      <c r="O141" s="91" t="str">
        <f t="shared" ca="1" si="13"/>
        <v>FINALIZADO</v>
      </c>
      <c r="P141" s="18"/>
      <c r="Q141" s="76"/>
    </row>
    <row r="142" spans="1:31" s="10" customFormat="1" ht="168" customHeight="1" x14ac:dyDescent="0.3">
      <c r="B142" s="69">
        <v>4981048</v>
      </c>
      <c r="C142" s="39" t="s">
        <v>157</v>
      </c>
      <c r="D142" s="40" t="s">
        <v>158</v>
      </c>
      <c r="E142" s="70" t="s">
        <v>596</v>
      </c>
      <c r="F142" s="40" t="s">
        <v>597</v>
      </c>
      <c r="G142" s="139">
        <v>45811</v>
      </c>
      <c r="H142" s="139">
        <v>45903</v>
      </c>
      <c r="I142" s="85">
        <v>27000000</v>
      </c>
      <c r="J142" s="110" t="s">
        <v>105</v>
      </c>
      <c r="K142" s="170">
        <v>27000000</v>
      </c>
      <c r="L142" s="39" t="s">
        <v>107</v>
      </c>
      <c r="M142" s="39" t="s">
        <v>100</v>
      </c>
      <c r="N142" s="156" t="s">
        <v>32</v>
      </c>
      <c r="O142" s="91" t="str">
        <f t="shared" ca="1" si="13"/>
        <v>FINALIZADO</v>
      </c>
      <c r="P142" s="18"/>
      <c r="Q142" s="19"/>
    </row>
    <row r="143" spans="1:31" s="10" customFormat="1" ht="168" customHeight="1" x14ac:dyDescent="0.3">
      <c r="B143" s="77">
        <v>1140897316</v>
      </c>
      <c r="C143" s="43" t="s">
        <v>598</v>
      </c>
      <c r="D143" s="44" t="s">
        <v>599</v>
      </c>
      <c r="E143" s="28" t="s">
        <v>600</v>
      </c>
      <c r="F143" s="113" t="s">
        <v>601</v>
      </c>
      <c r="G143" s="58">
        <v>45811</v>
      </c>
      <c r="H143" s="35">
        <v>46008</v>
      </c>
      <c r="I143" s="83">
        <v>18665000</v>
      </c>
      <c r="J143" s="22" t="s">
        <v>105</v>
      </c>
      <c r="K143" s="22" t="s">
        <v>602</v>
      </c>
      <c r="L143" s="22" t="s">
        <v>107</v>
      </c>
      <c r="M143" s="22" t="s">
        <v>603</v>
      </c>
      <c r="N143" s="158" t="s">
        <v>32</v>
      </c>
      <c r="O143" s="10" t="str">
        <f t="shared" ca="1" si="13"/>
        <v>FINALIZADO</v>
      </c>
      <c r="P143" s="28"/>
      <c r="Q143" s="55"/>
    </row>
    <row r="144" spans="1:31" s="10" customFormat="1" ht="168" customHeight="1" x14ac:dyDescent="0.3">
      <c r="A144" s="18"/>
      <c r="B144" s="30">
        <v>1047484495</v>
      </c>
      <c r="C144" s="38" t="s">
        <v>116</v>
      </c>
      <c r="D144" s="31" t="s">
        <v>117</v>
      </c>
      <c r="E144" s="18" t="s">
        <v>604</v>
      </c>
      <c r="F144" s="31" t="s">
        <v>605</v>
      </c>
      <c r="G144" s="57">
        <v>45811</v>
      </c>
      <c r="H144" s="57">
        <v>45903</v>
      </c>
      <c r="I144" s="32">
        <v>25500000</v>
      </c>
      <c r="J144" s="31"/>
      <c r="K144" s="31"/>
      <c r="L144" s="31"/>
      <c r="M144" s="31"/>
      <c r="N144" s="156" t="s">
        <v>0</v>
      </c>
      <c r="O144" s="18" t="str">
        <f t="shared" ca="1" si="13"/>
        <v>FINALIZADO</v>
      </c>
      <c r="P144" s="61"/>
      <c r="Q144" s="323"/>
      <c r="R144" s="50"/>
      <c r="S144" s="50"/>
      <c r="T144" s="50"/>
      <c r="U144" s="20"/>
      <c r="V144" s="20"/>
      <c r="W144" s="20"/>
      <c r="X144" s="20"/>
      <c r="Y144" s="20"/>
      <c r="Z144" s="20"/>
      <c r="AA144" s="20"/>
      <c r="AB144" s="20"/>
      <c r="AC144" s="20"/>
      <c r="AD144" s="20"/>
      <c r="AE144" s="20"/>
    </row>
    <row r="145" spans="1:31" s="10" customFormat="1" ht="168" customHeight="1" x14ac:dyDescent="0.3">
      <c r="B145" s="74">
        <v>52622942</v>
      </c>
      <c r="C145" s="41" t="s">
        <v>57</v>
      </c>
      <c r="D145" s="42" t="s">
        <v>131</v>
      </c>
      <c r="E145" s="45" t="s">
        <v>606</v>
      </c>
      <c r="F145" s="42" t="s">
        <v>607</v>
      </c>
      <c r="G145" s="176">
        <v>45811</v>
      </c>
      <c r="H145" s="176">
        <v>45903</v>
      </c>
      <c r="I145" s="75">
        <v>22500000</v>
      </c>
      <c r="J145" s="42" t="s">
        <v>105</v>
      </c>
      <c r="K145" s="252">
        <v>22500000</v>
      </c>
      <c r="L145" s="42" t="s">
        <v>107</v>
      </c>
      <c r="M145" s="42" t="s">
        <v>107</v>
      </c>
      <c r="N145" s="157" t="s">
        <v>14</v>
      </c>
      <c r="O145" s="17" t="str">
        <f t="shared" ca="1" si="13"/>
        <v>FINALIZADO</v>
      </c>
      <c r="P145" s="18"/>
      <c r="Q145" s="19"/>
    </row>
    <row r="146" spans="1:31" s="10" customFormat="1" ht="168" customHeight="1" x14ac:dyDescent="0.3">
      <c r="A146" s="20"/>
      <c r="B146" s="140">
        <v>8643525</v>
      </c>
      <c r="C146" s="306" t="s">
        <v>80</v>
      </c>
      <c r="D146" s="295" t="s">
        <v>81</v>
      </c>
      <c r="E146" s="51" t="s">
        <v>608</v>
      </c>
      <c r="F146" s="51" t="s">
        <v>609</v>
      </c>
      <c r="G146" s="57">
        <v>45811</v>
      </c>
      <c r="H146" s="57">
        <v>45903</v>
      </c>
      <c r="I146" s="265">
        <v>27000000</v>
      </c>
      <c r="J146" s="268">
        <f>K146/I146</f>
        <v>1</v>
      </c>
      <c r="K146" s="265">
        <v>27000000</v>
      </c>
      <c r="L146" s="51">
        <v>0</v>
      </c>
      <c r="M146" s="51">
        <v>0</v>
      </c>
      <c r="N146" s="275" t="s">
        <v>7</v>
      </c>
      <c r="O146" s="28" t="str">
        <f t="shared" ca="1" si="13"/>
        <v>FINALIZADO</v>
      </c>
      <c r="P146" s="64"/>
      <c r="Q146" s="65"/>
      <c r="R146" s="20"/>
      <c r="S146" s="20"/>
      <c r="T146" s="20"/>
      <c r="U146" s="20"/>
      <c r="V146" s="20"/>
      <c r="W146" s="20"/>
      <c r="X146" s="20"/>
      <c r="Y146" s="20"/>
      <c r="Z146" s="20"/>
      <c r="AA146" s="20"/>
      <c r="AB146" s="20"/>
      <c r="AC146" s="20"/>
      <c r="AD146" s="20"/>
      <c r="AE146" s="20"/>
    </row>
    <row r="147" spans="1:31" s="10" customFormat="1" ht="168" customHeight="1" x14ac:dyDescent="0.3">
      <c r="B147" s="144">
        <v>16602156</v>
      </c>
      <c r="C147" s="122" t="s">
        <v>610</v>
      </c>
      <c r="D147" s="89" t="s">
        <v>611</v>
      </c>
      <c r="E147" s="71" t="s">
        <v>612</v>
      </c>
      <c r="F147" s="89" t="s">
        <v>613</v>
      </c>
      <c r="G147" s="133">
        <v>45811</v>
      </c>
      <c r="H147" s="133">
        <v>45902</v>
      </c>
      <c r="I147" s="269">
        <v>9000000</v>
      </c>
      <c r="J147" s="191">
        <v>1</v>
      </c>
      <c r="K147" s="225">
        <v>9000000</v>
      </c>
      <c r="L147" s="89" t="s">
        <v>107</v>
      </c>
      <c r="M147" s="89" t="s">
        <v>107</v>
      </c>
      <c r="N147" s="156" t="s">
        <v>29</v>
      </c>
      <c r="O147" s="18" t="str">
        <f t="shared" ca="1" si="13"/>
        <v>FINALIZADO</v>
      </c>
      <c r="P147" s="61"/>
      <c r="Q147" s="19"/>
    </row>
    <row r="148" spans="1:31" s="10" customFormat="1" ht="168" customHeight="1" x14ac:dyDescent="0.3">
      <c r="A148" s="10" t="s">
        <v>614</v>
      </c>
      <c r="B148" s="30" t="s">
        <v>615</v>
      </c>
      <c r="C148" s="38" t="s">
        <v>616</v>
      </c>
      <c r="D148" s="31" t="s">
        <v>617</v>
      </c>
      <c r="E148" s="18" t="s">
        <v>618</v>
      </c>
      <c r="F148" s="31" t="s">
        <v>619</v>
      </c>
      <c r="G148" s="15">
        <v>45817</v>
      </c>
      <c r="H148" s="15">
        <v>45909</v>
      </c>
      <c r="I148" s="203">
        <v>9000000</v>
      </c>
      <c r="J148" s="191">
        <v>1</v>
      </c>
      <c r="K148" s="186">
        <v>9000000</v>
      </c>
      <c r="L148" s="31" t="s">
        <v>107</v>
      </c>
      <c r="M148" s="31" t="s">
        <v>107</v>
      </c>
      <c r="N148" s="156" t="s">
        <v>29</v>
      </c>
      <c r="O148" s="18" t="str">
        <f t="shared" ca="1" si="13"/>
        <v>FINALIZADO</v>
      </c>
      <c r="P148" s="120"/>
      <c r="Q148" s="76"/>
    </row>
    <row r="149" spans="1:31" s="10" customFormat="1" ht="168" customHeight="1" x14ac:dyDescent="0.3">
      <c r="B149" s="109">
        <v>900918094</v>
      </c>
      <c r="C149" s="110" t="s">
        <v>144</v>
      </c>
      <c r="D149" s="134" t="s">
        <v>144</v>
      </c>
      <c r="E149" s="87" t="s">
        <v>620</v>
      </c>
      <c r="F149" s="134" t="s">
        <v>621</v>
      </c>
      <c r="G149" s="176">
        <v>45819</v>
      </c>
      <c r="H149" s="176">
        <v>45911</v>
      </c>
      <c r="I149" s="169">
        <v>186000000</v>
      </c>
      <c r="J149" s="177">
        <v>1</v>
      </c>
      <c r="K149" s="169">
        <v>186000000</v>
      </c>
      <c r="L149" s="134" t="s">
        <v>622</v>
      </c>
      <c r="M149" s="134" t="s">
        <v>107</v>
      </c>
      <c r="N149" s="178" t="s">
        <v>18</v>
      </c>
      <c r="O149" s="87" t="str">
        <f t="shared" ca="1" si="13"/>
        <v>FINALIZADO</v>
      </c>
      <c r="P149" s="120"/>
      <c r="Q149" s="76"/>
    </row>
    <row r="150" spans="1:31" s="18" customFormat="1" ht="168" customHeight="1" x14ac:dyDescent="0.3">
      <c r="A150" s="10"/>
      <c r="B150" s="30">
        <v>1099553367</v>
      </c>
      <c r="C150" s="38" t="s">
        <v>174</v>
      </c>
      <c r="D150" s="31" t="s">
        <v>175</v>
      </c>
      <c r="E150" s="18" t="s">
        <v>623</v>
      </c>
      <c r="F150" s="31" t="s">
        <v>624</v>
      </c>
      <c r="G150" s="15">
        <v>45817</v>
      </c>
      <c r="H150" s="15">
        <v>45909</v>
      </c>
      <c r="I150" s="203">
        <v>24000000</v>
      </c>
      <c r="J150" s="191">
        <v>1</v>
      </c>
      <c r="K150" s="186">
        <v>24000000</v>
      </c>
      <c r="L150" s="31" t="s">
        <v>107</v>
      </c>
      <c r="M150" s="31" t="s">
        <v>107</v>
      </c>
      <c r="N150" s="156" t="s">
        <v>29</v>
      </c>
      <c r="O150" s="18" t="str">
        <f t="shared" ca="1" si="13"/>
        <v>FINALIZADO</v>
      </c>
      <c r="P150" s="61"/>
      <c r="Q150" s="19"/>
      <c r="R150" s="20"/>
      <c r="S150" s="20"/>
      <c r="T150" s="20"/>
      <c r="U150" s="20"/>
      <c r="V150" s="20"/>
      <c r="W150" s="20"/>
      <c r="X150" s="20"/>
      <c r="Y150" s="20"/>
      <c r="Z150" s="20"/>
      <c r="AA150" s="20"/>
      <c r="AB150" s="20"/>
      <c r="AC150" s="20"/>
      <c r="AD150" s="20"/>
      <c r="AE150" s="20"/>
    </row>
    <row r="151" spans="1:31" s="18" customFormat="1" ht="168" customHeight="1" x14ac:dyDescent="0.3">
      <c r="A151" s="10"/>
      <c r="B151" s="109">
        <v>23229246</v>
      </c>
      <c r="C151" s="110" t="s">
        <v>625</v>
      </c>
      <c r="D151" s="134" t="s">
        <v>626</v>
      </c>
      <c r="E151" s="87" t="s">
        <v>627</v>
      </c>
      <c r="F151" s="134" t="s">
        <v>628</v>
      </c>
      <c r="G151" s="176">
        <v>45821</v>
      </c>
      <c r="H151" s="176">
        <v>45913</v>
      </c>
      <c r="I151" s="169">
        <v>30000000</v>
      </c>
      <c r="J151" s="177">
        <v>1</v>
      </c>
      <c r="K151" s="169">
        <v>30000000</v>
      </c>
      <c r="L151" s="179">
        <v>0</v>
      </c>
      <c r="M151" s="179">
        <v>0</v>
      </c>
      <c r="N151" s="178" t="s">
        <v>18</v>
      </c>
      <c r="O151" s="27" t="str">
        <f t="shared" ca="1" si="13"/>
        <v>FINALIZADO</v>
      </c>
      <c r="Q151" s="82"/>
      <c r="R151" s="10"/>
      <c r="S151" s="10"/>
      <c r="T151" s="10"/>
      <c r="U151" s="10"/>
      <c r="V151" s="10"/>
      <c r="W151" s="10"/>
      <c r="X151" s="10"/>
      <c r="Y151" s="10"/>
      <c r="Z151" s="10"/>
      <c r="AA151" s="10"/>
      <c r="AB151" s="10"/>
      <c r="AC151" s="10"/>
      <c r="AD151" s="10"/>
      <c r="AE151" s="10"/>
    </row>
    <row r="152" spans="1:31" s="18" customFormat="1" ht="168" customHeight="1" x14ac:dyDescent="0.3">
      <c r="A152" s="73"/>
      <c r="B152" s="30">
        <v>73163987</v>
      </c>
      <c r="C152" s="38" t="s">
        <v>629</v>
      </c>
      <c r="D152" s="31" t="s">
        <v>630</v>
      </c>
      <c r="E152" s="18" t="s">
        <v>631</v>
      </c>
      <c r="F152" s="31" t="s">
        <v>632</v>
      </c>
      <c r="G152" s="15">
        <v>45817</v>
      </c>
      <c r="H152" s="15">
        <v>45909</v>
      </c>
      <c r="I152" s="203">
        <v>18000000</v>
      </c>
      <c r="J152" s="191">
        <v>1</v>
      </c>
      <c r="K152" s="186">
        <v>18000000</v>
      </c>
      <c r="L152" s="31" t="s">
        <v>107</v>
      </c>
      <c r="M152" s="31" t="s">
        <v>107</v>
      </c>
      <c r="N152" s="156" t="s">
        <v>29</v>
      </c>
      <c r="O152" s="18" t="str">
        <f t="shared" ca="1" si="13"/>
        <v>FINALIZADO</v>
      </c>
      <c r="P152" s="90"/>
      <c r="Q152" s="35"/>
    </row>
    <row r="153" spans="1:31" s="10" customFormat="1" ht="168" customHeight="1" x14ac:dyDescent="0.3">
      <c r="B153" s="109">
        <v>1067711860</v>
      </c>
      <c r="C153" s="110" t="s">
        <v>633</v>
      </c>
      <c r="D153" s="134" t="s">
        <v>634</v>
      </c>
      <c r="E153" s="87" t="s">
        <v>635</v>
      </c>
      <c r="F153" s="134" t="s">
        <v>636</v>
      </c>
      <c r="G153" s="176">
        <v>45817</v>
      </c>
      <c r="H153" s="176">
        <v>45909</v>
      </c>
      <c r="I153" s="169">
        <v>15000000</v>
      </c>
      <c r="J153" s="177">
        <v>1</v>
      </c>
      <c r="K153" s="169">
        <v>15000000</v>
      </c>
      <c r="L153" s="179">
        <v>0</v>
      </c>
      <c r="M153" s="179">
        <v>0</v>
      </c>
      <c r="N153" s="178" t="s">
        <v>18</v>
      </c>
      <c r="O153" s="27" t="str">
        <f t="shared" ca="1" si="13"/>
        <v>FINALIZADO</v>
      </c>
      <c r="P153" s="28"/>
      <c r="Q153" s="35"/>
    </row>
    <row r="154" spans="1:31" s="18" customFormat="1" ht="168" customHeight="1" x14ac:dyDescent="0.3">
      <c r="A154" s="73"/>
      <c r="B154" s="30">
        <v>1098667826</v>
      </c>
      <c r="C154" s="306" t="s">
        <v>637</v>
      </c>
      <c r="D154" s="93" t="s">
        <v>638</v>
      </c>
      <c r="E154" s="18" t="s">
        <v>639</v>
      </c>
      <c r="F154" s="31" t="s">
        <v>640</v>
      </c>
      <c r="G154" s="57">
        <v>45817</v>
      </c>
      <c r="H154" s="57">
        <v>46022</v>
      </c>
      <c r="I154" s="217">
        <v>84000000</v>
      </c>
      <c r="J154" s="268">
        <f t="shared" ref="J154:J157" si="15">K154/I154</f>
        <v>1</v>
      </c>
      <c r="K154" s="217">
        <v>84000000</v>
      </c>
      <c r="L154" s="31" t="s">
        <v>107</v>
      </c>
      <c r="M154" s="31" t="s">
        <v>107</v>
      </c>
      <c r="N154" s="239" t="s">
        <v>7</v>
      </c>
      <c r="O154" s="27" t="str">
        <f t="shared" ca="1" si="13"/>
        <v>FINALIZADO</v>
      </c>
      <c r="P154" s="28"/>
      <c r="Q154" s="35"/>
    </row>
    <row r="155" spans="1:31" s="10" customFormat="1" ht="168" customHeight="1" x14ac:dyDescent="0.3">
      <c r="B155" s="30">
        <v>33307289</v>
      </c>
      <c r="C155" s="306" t="s">
        <v>641</v>
      </c>
      <c r="D155" s="93" t="s">
        <v>642</v>
      </c>
      <c r="E155" s="18" t="s">
        <v>643</v>
      </c>
      <c r="F155" s="31" t="s">
        <v>644</v>
      </c>
      <c r="G155" s="57">
        <v>45832</v>
      </c>
      <c r="H155" s="57">
        <v>45924</v>
      </c>
      <c r="I155" s="217">
        <v>36000000</v>
      </c>
      <c r="J155" s="268">
        <f t="shared" si="15"/>
        <v>1</v>
      </c>
      <c r="K155" s="217">
        <v>36000000</v>
      </c>
      <c r="L155" s="31" t="s">
        <v>107</v>
      </c>
      <c r="M155" s="31" t="s">
        <v>107</v>
      </c>
      <c r="N155" s="278" t="s">
        <v>7</v>
      </c>
      <c r="O155" s="17" t="str">
        <f t="shared" ca="1" si="13"/>
        <v>FINALIZADO</v>
      </c>
      <c r="P155" s="18"/>
      <c r="Q155" s="82"/>
    </row>
    <row r="156" spans="1:31" s="10" customFormat="1" ht="168" customHeight="1" x14ac:dyDescent="0.3">
      <c r="B156" s="30">
        <v>73114051</v>
      </c>
      <c r="C156" s="306" t="s">
        <v>645</v>
      </c>
      <c r="D156" s="297" t="s">
        <v>646</v>
      </c>
      <c r="E156" s="18" t="s">
        <v>647</v>
      </c>
      <c r="F156" s="31" t="s">
        <v>648</v>
      </c>
      <c r="G156" s="57">
        <v>45826</v>
      </c>
      <c r="H156" s="57">
        <v>45918</v>
      </c>
      <c r="I156" s="217">
        <v>15000000</v>
      </c>
      <c r="J156" s="268">
        <f t="shared" si="15"/>
        <v>1</v>
      </c>
      <c r="K156" s="217">
        <v>15000000</v>
      </c>
      <c r="L156" s="31" t="s">
        <v>107</v>
      </c>
      <c r="M156" s="31" t="s">
        <v>107</v>
      </c>
      <c r="N156" s="278" t="s">
        <v>7</v>
      </c>
      <c r="O156" s="17" t="str">
        <f t="shared" ca="1" si="13"/>
        <v>FINALIZADO</v>
      </c>
      <c r="P156" s="18"/>
      <c r="Q156" s="55"/>
    </row>
    <row r="157" spans="1:31" s="10" customFormat="1" ht="168" customHeight="1" x14ac:dyDescent="0.3">
      <c r="B157" s="30">
        <v>9103027</v>
      </c>
      <c r="C157" s="306" t="s">
        <v>649</v>
      </c>
      <c r="D157" s="93" t="s">
        <v>650</v>
      </c>
      <c r="E157" s="18" t="s">
        <v>651</v>
      </c>
      <c r="F157" s="31" t="s">
        <v>652</v>
      </c>
      <c r="G157" s="57">
        <v>45821</v>
      </c>
      <c r="H157" s="57">
        <v>45913</v>
      </c>
      <c r="I157" s="217">
        <v>15000000</v>
      </c>
      <c r="J157" s="268">
        <f t="shared" si="15"/>
        <v>1</v>
      </c>
      <c r="K157" s="217">
        <v>15000000</v>
      </c>
      <c r="L157" s="31" t="s">
        <v>107</v>
      </c>
      <c r="M157" s="31" t="s">
        <v>107</v>
      </c>
      <c r="N157" s="279" t="s">
        <v>7</v>
      </c>
      <c r="O157" s="27" t="str">
        <f t="shared" ca="1" si="13"/>
        <v>FINALIZADO</v>
      </c>
      <c r="P157" s="28"/>
      <c r="Q157" s="29"/>
    </row>
    <row r="158" spans="1:31" s="18" customFormat="1" ht="168" customHeight="1" x14ac:dyDescent="0.3">
      <c r="B158" s="144">
        <v>35116519</v>
      </c>
      <c r="C158" s="122" t="s">
        <v>182</v>
      </c>
      <c r="D158" s="89" t="s">
        <v>183</v>
      </c>
      <c r="E158" s="71" t="s">
        <v>653</v>
      </c>
      <c r="F158" s="89" t="s">
        <v>654</v>
      </c>
      <c r="G158" s="139">
        <v>45825</v>
      </c>
      <c r="H158" s="139">
        <v>45917</v>
      </c>
      <c r="I158" s="135">
        <v>18900000</v>
      </c>
      <c r="J158" s="39" t="s">
        <v>105</v>
      </c>
      <c r="K158" s="259">
        <v>18900000</v>
      </c>
      <c r="L158" s="39" t="s">
        <v>107</v>
      </c>
      <c r="M158" s="39" t="s">
        <v>107</v>
      </c>
      <c r="N158" s="156" t="s">
        <v>14</v>
      </c>
      <c r="O158" s="18" t="str">
        <f t="shared" ca="1" si="13"/>
        <v>FINALIZADO</v>
      </c>
      <c r="Q158" s="33"/>
    </row>
    <row r="159" spans="1:31" s="18" customFormat="1" ht="168" customHeight="1" x14ac:dyDescent="0.3">
      <c r="B159" s="77">
        <v>98431375</v>
      </c>
      <c r="C159" s="43" t="s">
        <v>655</v>
      </c>
      <c r="D159" s="44" t="s">
        <v>656</v>
      </c>
      <c r="E159" s="28" t="s">
        <v>657</v>
      </c>
      <c r="F159" s="44" t="s">
        <v>658</v>
      </c>
      <c r="G159" s="58">
        <v>45821</v>
      </c>
      <c r="H159" s="35">
        <v>46009</v>
      </c>
      <c r="I159" s="52">
        <v>18665000</v>
      </c>
      <c r="J159" s="22" t="s">
        <v>105</v>
      </c>
      <c r="K159" s="22" t="s">
        <v>659</v>
      </c>
      <c r="L159" s="22" t="s">
        <v>107</v>
      </c>
      <c r="M159" s="22" t="s">
        <v>660</v>
      </c>
      <c r="N159" s="156" t="s">
        <v>32</v>
      </c>
      <c r="O159" s="18" t="str">
        <f t="shared" ca="1" si="13"/>
        <v>FINALIZADO</v>
      </c>
      <c r="Q159" s="33"/>
    </row>
    <row r="160" spans="1:31" s="18" customFormat="1" ht="168" customHeight="1" x14ac:dyDescent="0.3">
      <c r="A160" s="73"/>
      <c r="B160" s="30">
        <v>9103031</v>
      </c>
      <c r="C160" s="306" t="s">
        <v>378</v>
      </c>
      <c r="D160" s="93" t="s">
        <v>661</v>
      </c>
      <c r="E160" s="18" t="s">
        <v>662</v>
      </c>
      <c r="F160" s="31" t="s">
        <v>663</v>
      </c>
      <c r="G160" s="57">
        <v>45821</v>
      </c>
      <c r="H160" s="57">
        <v>45913</v>
      </c>
      <c r="I160" s="217">
        <v>30000000</v>
      </c>
      <c r="J160" s="268">
        <f t="shared" ref="J160:J163" si="16">K160/I160</f>
        <v>1</v>
      </c>
      <c r="K160" s="217">
        <v>30000000</v>
      </c>
      <c r="L160" s="31" t="s">
        <v>107</v>
      </c>
      <c r="M160" s="31" t="s">
        <v>107</v>
      </c>
      <c r="N160" s="238" t="s">
        <v>7</v>
      </c>
      <c r="O160" s="28" t="str">
        <f t="shared" ca="1" si="13"/>
        <v>FINALIZADO</v>
      </c>
      <c r="Q160" s="33"/>
    </row>
    <row r="161" spans="1:31" s="18" customFormat="1" ht="168" customHeight="1" x14ac:dyDescent="0.3">
      <c r="A161" s="10"/>
      <c r="B161" s="30">
        <v>73098381</v>
      </c>
      <c r="C161" s="306" t="s">
        <v>664</v>
      </c>
      <c r="D161" s="93" t="s">
        <v>665</v>
      </c>
      <c r="E161" s="18" t="s">
        <v>666</v>
      </c>
      <c r="F161" s="31" t="s">
        <v>667</v>
      </c>
      <c r="G161" s="57">
        <v>45823</v>
      </c>
      <c r="H161" s="57">
        <v>45915</v>
      </c>
      <c r="I161" s="217">
        <v>24000000</v>
      </c>
      <c r="J161" s="268">
        <f t="shared" si="16"/>
        <v>1</v>
      </c>
      <c r="K161" s="217">
        <v>24000000</v>
      </c>
      <c r="L161" s="31" t="s">
        <v>107</v>
      </c>
      <c r="M161" s="31" t="s">
        <v>107</v>
      </c>
      <c r="N161" s="280" t="s">
        <v>7</v>
      </c>
      <c r="O161" s="18" t="str">
        <f t="shared" ca="1" si="13"/>
        <v>FINALIZADO</v>
      </c>
      <c r="P161" s="90"/>
      <c r="Q161" s="29"/>
      <c r="R161" s="10"/>
      <c r="S161" s="10"/>
      <c r="T161" s="10"/>
      <c r="U161" s="10"/>
      <c r="V161" s="10"/>
      <c r="W161" s="10"/>
      <c r="X161" s="10"/>
      <c r="Y161" s="10"/>
      <c r="Z161" s="10"/>
      <c r="AA161" s="10"/>
      <c r="AB161" s="10"/>
      <c r="AC161" s="10"/>
      <c r="AD161" s="10"/>
      <c r="AE161" s="10"/>
    </row>
    <row r="162" spans="1:31" s="10" customFormat="1" ht="168" customHeight="1" x14ac:dyDescent="0.3">
      <c r="B162" s="30">
        <v>22477894</v>
      </c>
      <c r="C162" s="308" t="s">
        <v>668</v>
      </c>
      <c r="D162" s="93" t="s">
        <v>669</v>
      </c>
      <c r="E162" s="18" t="s">
        <v>670</v>
      </c>
      <c r="F162" s="31" t="s">
        <v>671</v>
      </c>
      <c r="G162" s="57">
        <v>45827</v>
      </c>
      <c r="H162" s="57">
        <v>45919</v>
      </c>
      <c r="I162" s="217">
        <v>24000000</v>
      </c>
      <c r="J162" s="268">
        <f t="shared" si="16"/>
        <v>1</v>
      </c>
      <c r="K162" s="217">
        <v>24000000</v>
      </c>
      <c r="L162" s="31" t="s">
        <v>107</v>
      </c>
      <c r="M162" s="31" t="s">
        <v>107</v>
      </c>
      <c r="N162" s="276" t="s">
        <v>7</v>
      </c>
      <c r="O162" s="18" t="str">
        <f t="shared" ca="1" si="13"/>
        <v>FINALIZADO</v>
      </c>
      <c r="P162" s="61"/>
      <c r="Q162" s="19"/>
    </row>
    <row r="163" spans="1:31" s="10" customFormat="1" ht="168" customHeight="1" x14ac:dyDescent="0.3">
      <c r="B163" s="30">
        <v>33335232</v>
      </c>
      <c r="C163" s="306" t="s">
        <v>134</v>
      </c>
      <c r="D163" s="93" t="s">
        <v>135</v>
      </c>
      <c r="E163" s="18" t="s">
        <v>672</v>
      </c>
      <c r="F163" s="31" t="s">
        <v>673</v>
      </c>
      <c r="G163" s="57">
        <v>45826</v>
      </c>
      <c r="H163" s="57">
        <v>45918</v>
      </c>
      <c r="I163" s="217">
        <v>36000000</v>
      </c>
      <c r="J163" s="268">
        <f t="shared" si="16"/>
        <v>1</v>
      </c>
      <c r="K163" s="217">
        <v>36000000</v>
      </c>
      <c r="L163" s="31" t="s">
        <v>107</v>
      </c>
      <c r="M163" s="31" t="s">
        <v>107</v>
      </c>
      <c r="N163" s="238" t="s">
        <v>7</v>
      </c>
      <c r="O163" s="18" t="str">
        <f t="shared" ca="1" si="13"/>
        <v>FINALIZADO</v>
      </c>
      <c r="P163" s="18"/>
      <c r="Q163" s="33"/>
      <c r="R163" s="20"/>
      <c r="S163" s="20"/>
      <c r="T163" s="20"/>
      <c r="U163" s="20"/>
      <c r="V163" s="20"/>
      <c r="W163" s="20"/>
      <c r="X163" s="20"/>
      <c r="Y163" s="20"/>
      <c r="Z163" s="20"/>
      <c r="AA163" s="20"/>
      <c r="AB163" s="20"/>
      <c r="AC163" s="20"/>
      <c r="AD163" s="20"/>
      <c r="AE163" s="20"/>
    </row>
    <row r="164" spans="1:31" s="10" customFormat="1" ht="168" customHeight="1" x14ac:dyDescent="0.3">
      <c r="B164" s="74">
        <v>1052949833</v>
      </c>
      <c r="C164" s="41" t="s">
        <v>674</v>
      </c>
      <c r="D164" s="42" t="s">
        <v>675</v>
      </c>
      <c r="E164" s="45" t="s">
        <v>676</v>
      </c>
      <c r="F164" s="42" t="s">
        <v>677</v>
      </c>
      <c r="G164" s="274">
        <v>45833</v>
      </c>
      <c r="H164" s="139">
        <v>45925</v>
      </c>
      <c r="I164" s="75" t="s">
        <v>472</v>
      </c>
      <c r="J164" s="194" t="s">
        <v>453</v>
      </c>
      <c r="K164" s="216" t="s">
        <v>678</v>
      </c>
      <c r="L164" s="42" t="s">
        <v>404</v>
      </c>
      <c r="M164" s="42" t="s">
        <v>404</v>
      </c>
      <c r="N164" s="153" t="s">
        <v>31</v>
      </c>
      <c r="O164" s="27" t="str">
        <f t="shared" ca="1" si="13"/>
        <v>FINALIZADO</v>
      </c>
      <c r="P164" s="18"/>
      <c r="Q164" s="19"/>
    </row>
    <row r="165" spans="1:31" s="10" customFormat="1" ht="168" customHeight="1" x14ac:dyDescent="0.3">
      <c r="B165" s="30">
        <v>91291810</v>
      </c>
      <c r="C165" s="38" t="s">
        <v>679</v>
      </c>
      <c r="D165" s="31" t="s">
        <v>680</v>
      </c>
      <c r="E165" s="18" t="s">
        <v>681</v>
      </c>
      <c r="F165" s="31" t="s">
        <v>682</v>
      </c>
      <c r="G165" s="114">
        <v>45848</v>
      </c>
      <c r="H165" s="57">
        <v>45939</v>
      </c>
      <c r="I165" s="32">
        <v>21000000</v>
      </c>
      <c r="J165" s="131">
        <v>1</v>
      </c>
      <c r="K165" s="32">
        <v>21000000</v>
      </c>
      <c r="L165" s="60">
        <v>0</v>
      </c>
      <c r="M165" s="60">
        <v>0</v>
      </c>
      <c r="N165" s="156" t="s">
        <v>18</v>
      </c>
      <c r="O165" s="18" t="str">
        <f t="shared" ca="1" si="13"/>
        <v>FINALIZADO</v>
      </c>
      <c r="P165" s="90"/>
      <c r="Q165" s="29"/>
    </row>
    <row r="166" spans="1:31" s="10" customFormat="1" ht="168" customHeight="1" x14ac:dyDescent="0.3">
      <c r="B166" s="77">
        <v>73214371</v>
      </c>
      <c r="C166" s="43" t="s">
        <v>290</v>
      </c>
      <c r="D166" s="44" t="s">
        <v>291</v>
      </c>
      <c r="E166" s="28" t="s">
        <v>683</v>
      </c>
      <c r="F166" s="44" t="s">
        <v>684</v>
      </c>
      <c r="G166" s="58">
        <v>45841</v>
      </c>
      <c r="H166" s="58">
        <v>45932</v>
      </c>
      <c r="I166" s="52">
        <v>28500000</v>
      </c>
      <c r="J166" s="198" t="s">
        <v>453</v>
      </c>
      <c r="K166" s="213" t="s">
        <v>685</v>
      </c>
      <c r="L166" s="44" t="s">
        <v>404</v>
      </c>
      <c r="M166" s="44" t="s">
        <v>404</v>
      </c>
      <c r="N166" s="156" t="s">
        <v>31</v>
      </c>
      <c r="O166" s="18" t="str">
        <f t="shared" ca="1" si="13"/>
        <v>FINALIZADO</v>
      </c>
      <c r="P166" s="61"/>
      <c r="Q166" s="19"/>
      <c r="R166" s="20"/>
      <c r="S166" s="20"/>
      <c r="T166" s="20"/>
      <c r="U166" s="20"/>
      <c r="V166" s="20"/>
      <c r="W166" s="20"/>
      <c r="X166" s="20"/>
      <c r="Y166" s="20"/>
      <c r="Z166" s="20"/>
      <c r="AA166" s="20"/>
      <c r="AB166" s="20"/>
      <c r="AC166" s="20"/>
      <c r="AD166" s="20"/>
      <c r="AE166" s="20"/>
    </row>
    <row r="167" spans="1:31" s="10" customFormat="1" ht="168" customHeight="1" x14ac:dyDescent="0.3">
      <c r="B167" s="30">
        <v>45529854</v>
      </c>
      <c r="C167" s="306" t="s">
        <v>301</v>
      </c>
      <c r="D167" s="93" t="s">
        <v>302</v>
      </c>
      <c r="E167" s="18" t="s">
        <v>686</v>
      </c>
      <c r="F167" s="31" t="s">
        <v>687</v>
      </c>
      <c r="G167" s="57">
        <v>45841</v>
      </c>
      <c r="H167" s="57">
        <v>45932</v>
      </c>
      <c r="I167" s="217">
        <v>22500000</v>
      </c>
      <c r="J167" s="268">
        <f t="shared" ref="J167:J171" si="17">K167/I167</f>
        <v>1</v>
      </c>
      <c r="K167" s="217">
        <v>22500000</v>
      </c>
      <c r="L167" s="31" t="s">
        <v>107</v>
      </c>
      <c r="M167" s="31" t="s">
        <v>107</v>
      </c>
      <c r="N167" s="238" t="s">
        <v>7</v>
      </c>
      <c r="O167" s="18" t="str">
        <f t="shared" ca="1" si="13"/>
        <v>FINALIZADO</v>
      </c>
      <c r="P167" s="61"/>
      <c r="Q167" s="19"/>
      <c r="R167" s="20"/>
      <c r="S167" s="20"/>
      <c r="T167" s="20"/>
      <c r="U167" s="20"/>
      <c r="V167" s="20"/>
      <c r="W167" s="20"/>
      <c r="X167" s="20"/>
      <c r="Y167" s="20"/>
      <c r="Z167" s="20"/>
      <c r="AA167" s="20"/>
      <c r="AB167" s="20"/>
      <c r="AC167" s="20"/>
      <c r="AD167" s="20"/>
      <c r="AE167" s="20"/>
    </row>
    <row r="168" spans="1:31" s="10" customFormat="1" ht="168" customHeight="1" x14ac:dyDescent="0.3">
      <c r="B168" s="30">
        <v>1043008327</v>
      </c>
      <c r="C168" s="306" t="s">
        <v>250</v>
      </c>
      <c r="D168" s="93" t="s">
        <v>251</v>
      </c>
      <c r="E168" s="18" t="s">
        <v>688</v>
      </c>
      <c r="F168" s="31" t="s">
        <v>689</v>
      </c>
      <c r="G168" s="57">
        <v>45841</v>
      </c>
      <c r="H168" s="57">
        <v>45932</v>
      </c>
      <c r="I168" s="217">
        <v>24000000</v>
      </c>
      <c r="J168" s="268">
        <f t="shared" si="17"/>
        <v>1</v>
      </c>
      <c r="K168" s="217">
        <v>24000000</v>
      </c>
      <c r="L168" s="31" t="s">
        <v>107</v>
      </c>
      <c r="M168" s="31" t="s">
        <v>107</v>
      </c>
      <c r="N168" s="239" t="s">
        <v>7</v>
      </c>
      <c r="O168" s="28" t="str">
        <f t="shared" ca="1" si="13"/>
        <v>FINALIZADO</v>
      </c>
      <c r="P168" s="90"/>
      <c r="Q168" s="55"/>
      <c r="R168" s="20"/>
      <c r="S168" s="20"/>
      <c r="T168" s="20"/>
      <c r="U168" s="20"/>
      <c r="V168" s="20"/>
      <c r="W168" s="20"/>
      <c r="X168" s="20"/>
      <c r="Y168" s="20"/>
      <c r="Z168" s="20"/>
      <c r="AA168" s="20"/>
      <c r="AB168" s="20"/>
      <c r="AC168" s="20"/>
      <c r="AD168" s="20"/>
      <c r="AE168" s="20"/>
    </row>
    <row r="169" spans="1:31" s="10" customFormat="1" ht="168" customHeight="1" x14ac:dyDescent="0.3">
      <c r="A169" s="10" t="s">
        <v>220</v>
      </c>
      <c r="B169" s="30">
        <v>1013608610</v>
      </c>
      <c r="C169" s="306" t="s">
        <v>221</v>
      </c>
      <c r="D169" s="93" t="s">
        <v>222</v>
      </c>
      <c r="E169" s="18" t="s">
        <v>690</v>
      </c>
      <c r="F169" s="31" t="s">
        <v>691</v>
      </c>
      <c r="G169" s="57">
        <v>45849</v>
      </c>
      <c r="H169" s="57">
        <v>45940</v>
      </c>
      <c r="I169" s="217">
        <v>16500000</v>
      </c>
      <c r="J169" s="268">
        <f t="shared" si="17"/>
        <v>1</v>
      </c>
      <c r="K169" s="217">
        <v>16500000</v>
      </c>
      <c r="L169" s="31" t="s">
        <v>107</v>
      </c>
      <c r="M169" s="31" t="s">
        <v>107</v>
      </c>
      <c r="N169" s="238" t="s">
        <v>7</v>
      </c>
      <c r="O169" s="18" t="str">
        <f t="shared" ca="1" si="13"/>
        <v>FINALIZADO</v>
      </c>
      <c r="P169" s="18"/>
      <c r="Q169" s="33"/>
      <c r="R169" s="20"/>
      <c r="S169" s="20"/>
      <c r="T169" s="20"/>
      <c r="U169" s="20"/>
      <c r="V169" s="20"/>
      <c r="W169" s="20"/>
      <c r="X169" s="20"/>
      <c r="Y169" s="20"/>
      <c r="Z169" s="20"/>
      <c r="AA169" s="20"/>
      <c r="AB169" s="20"/>
      <c r="AC169" s="20"/>
      <c r="AD169" s="20"/>
      <c r="AE169" s="20"/>
    </row>
    <row r="170" spans="1:31" s="10" customFormat="1" ht="168" customHeight="1" x14ac:dyDescent="0.3">
      <c r="B170" s="30">
        <v>37729081</v>
      </c>
      <c r="C170" s="306" t="s">
        <v>216</v>
      </c>
      <c r="D170" s="93" t="s">
        <v>217</v>
      </c>
      <c r="E170" s="18" t="s">
        <v>692</v>
      </c>
      <c r="F170" s="31" t="s">
        <v>693</v>
      </c>
      <c r="G170" s="57">
        <v>45841</v>
      </c>
      <c r="H170" s="57">
        <v>45932</v>
      </c>
      <c r="I170" s="217">
        <v>21900000</v>
      </c>
      <c r="J170" s="268">
        <f t="shared" si="17"/>
        <v>1</v>
      </c>
      <c r="K170" s="217">
        <v>21900000</v>
      </c>
      <c r="L170" s="31" t="s">
        <v>107</v>
      </c>
      <c r="M170" s="31" t="s">
        <v>107</v>
      </c>
      <c r="N170" s="224" t="s">
        <v>7</v>
      </c>
      <c r="O170" s="27" t="str">
        <f t="shared" ca="1" si="13"/>
        <v>FINALIZADO</v>
      </c>
      <c r="P170" s="28"/>
      <c r="Q170" s="76"/>
      <c r="R170" s="20"/>
      <c r="S170" s="20"/>
      <c r="T170" s="20"/>
      <c r="U170" s="20"/>
      <c r="V170" s="20"/>
      <c r="W170" s="20"/>
      <c r="X170" s="20"/>
      <c r="Y170" s="20"/>
      <c r="Z170" s="20"/>
      <c r="AA170" s="20"/>
      <c r="AB170" s="20"/>
      <c r="AC170" s="20"/>
      <c r="AD170" s="20"/>
      <c r="AE170" s="20"/>
    </row>
    <row r="171" spans="1:31" s="10" customFormat="1" ht="168" customHeight="1" x14ac:dyDescent="0.3">
      <c r="B171" s="30">
        <v>73568902</v>
      </c>
      <c r="C171" s="306" t="s">
        <v>234</v>
      </c>
      <c r="D171" s="93" t="s">
        <v>235</v>
      </c>
      <c r="E171" s="18" t="s">
        <v>694</v>
      </c>
      <c r="F171" s="31" t="s">
        <v>695</v>
      </c>
      <c r="G171" s="57">
        <v>45841</v>
      </c>
      <c r="H171" s="57">
        <v>45933</v>
      </c>
      <c r="I171" s="217">
        <v>33000000</v>
      </c>
      <c r="J171" s="268">
        <f t="shared" si="17"/>
        <v>1</v>
      </c>
      <c r="K171" s="217">
        <v>33000000</v>
      </c>
      <c r="L171" s="31" t="s">
        <v>107</v>
      </c>
      <c r="M171" s="31" t="s">
        <v>107</v>
      </c>
      <c r="N171" s="278" t="s">
        <v>7</v>
      </c>
      <c r="O171" s="17" t="str">
        <f t="shared" ca="1" si="13"/>
        <v>FINALIZADO</v>
      </c>
      <c r="P171" s="18"/>
      <c r="Q171" s="82"/>
      <c r="R171" s="20"/>
      <c r="S171" s="20"/>
      <c r="T171" s="20"/>
      <c r="U171" s="20"/>
      <c r="V171" s="20"/>
      <c r="W171" s="20"/>
      <c r="X171" s="20"/>
      <c r="Y171" s="20"/>
      <c r="Z171" s="20"/>
      <c r="AA171" s="20"/>
      <c r="AB171" s="20"/>
      <c r="AC171" s="20"/>
      <c r="AD171" s="20"/>
      <c r="AE171" s="20"/>
    </row>
    <row r="172" spans="1:31" s="10" customFormat="1" ht="168" customHeight="1" x14ac:dyDescent="0.3">
      <c r="B172" s="74">
        <v>8650103</v>
      </c>
      <c r="C172" s="41" t="s">
        <v>212</v>
      </c>
      <c r="D172" s="42" t="s">
        <v>213</v>
      </c>
      <c r="E172" s="45" t="s">
        <v>696</v>
      </c>
      <c r="F172" s="42" t="s">
        <v>215</v>
      </c>
      <c r="G172" s="223">
        <v>45841</v>
      </c>
      <c r="H172" s="176">
        <v>45932</v>
      </c>
      <c r="I172" s="75">
        <v>18000000</v>
      </c>
      <c r="J172" s="42" t="s">
        <v>105</v>
      </c>
      <c r="K172" s="252">
        <f>6000000+6000000+6000000</f>
        <v>18000000</v>
      </c>
      <c r="L172" s="42" t="s">
        <v>107</v>
      </c>
      <c r="M172" s="42" t="s">
        <v>100</v>
      </c>
      <c r="N172" s="155" t="s">
        <v>26</v>
      </c>
      <c r="O172" s="17" t="str">
        <f t="shared" ca="1" si="13"/>
        <v>FINALIZADO</v>
      </c>
      <c r="P172" s="18"/>
      <c r="Q172" s="19"/>
      <c r="R172" s="20"/>
      <c r="S172" s="20"/>
      <c r="T172" s="20"/>
      <c r="U172" s="20"/>
      <c r="V172" s="20"/>
      <c r="W172" s="20"/>
      <c r="X172" s="20"/>
      <c r="Y172" s="20"/>
      <c r="Z172" s="20"/>
      <c r="AA172" s="20"/>
      <c r="AB172" s="20"/>
      <c r="AC172" s="20"/>
      <c r="AD172" s="20"/>
      <c r="AE172" s="20"/>
    </row>
    <row r="173" spans="1:31" s="10" customFormat="1" ht="168" customHeight="1" x14ac:dyDescent="0.3">
      <c r="B173" s="30">
        <v>1128045465</v>
      </c>
      <c r="C173" s="306" t="s">
        <v>225</v>
      </c>
      <c r="D173" s="93" t="s">
        <v>226</v>
      </c>
      <c r="E173" s="18" t="s">
        <v>697</v>
      </c>
      <c r="F173" s="31" t="s">
        <v>698</v>
      </c>
      <c r="G173" s="57">
        <v>45842</v>
      </c>
      <c r="H173" s="57">
        <v>45933</v>
      </c>
      <c r="I173" s="217">
        <v>27600000</v>
      </c>
      <c r="J173" s="268">
        <f>K173/I173</f>
        <v>1</v>
      </c>
      <c r="K173" s="217">
        <v>27600000</v>
      </c>
      <c r="L173" s="31" t="s">
        <v>107</v>
      </c>
      <c r="M173" s="31" t="s">
        <v>107</v>
      </c>
      <c r="N173" s="276" t="s">
        <v>7</v>
      </c>
      <c r="O173" s="17" t="str">
        <f t="shared" ca="1" si="13"/>
        <v>FINALIZADO</v>
      </c>
      <c r="P173" s="18"/>
      <c r="Q173" s="19"/>
      <c r="R173" s="20"/>
      <c r="S173" s="20"/>
      <c r="T173" s="20"/>
      <c r="U173" s="20"/>
      <c r="V173" s="20"/>
      <c r="W173" s="20"/>
      <c r="X173" s="20"/>
      <c r="Y173" s="20"/>
      <c r="Z173" s="20"/>
      <c r="AA173" s="20"/>
      <c r="AB173" s="20"/>
      <c r="AC173" s="20"/>
      <c r="AD173" s="20"/>
      <c r="AE173" s="20"/>
    </row>
    <row r="174" spans="1:31" s="10" customFormat="1" ht="168" customHeight="1" x14ac:dyDescent="0.3">
      <c r="B174" s="69">
        <v>1143381137</v>
      </c>
      <c r="C174" s="39" t="s">
        <v>245</v>
      </c>
      <c r="D174" s="40" t="s">
        <v>246</v>
      </c>
      <c r="E174" s="70" t="s">
        <v>699</v>
      </c>
      <c r="F174" s="40" t="s">
        <v>700</v>
      </c>
      <c r="G174" s="274">
        <v>45842</v>
      </c>
      <c r="H174" s="139">
        <v>45933</v>
      </c>
      <c r="I174" s="85">
        <v>15000000</v>
      </c>
      <c r="J174" s="194" t="s">
        <v>453</v>
      </c>
      <c r="K174" s="212" t="s">
        <v>701</v>
      </c>
      <c r="L174" s="40" t="s">
        <v>404</v>
      </c>
      <c r="M174" s="40" t="s">
        <v>404</v>
      </c>
      <c r="N174" s="155" t="s">
        <v>31</v>
      </c>
      <c r="O174" s="17" t="str">
        <f t="shared" ca="1" si="13"/>
        <v>FINALIZADO</v>
      </c>
      <c r="P174" s="18"/>
      <c r="Q174" s="19"/>
      <c r="R174" s="20"/>
      <c r="S174" s="20"/>
      <c r="T174" s="20"/>
      <c r="U174" s="20"/>
      <c r="V174" s="20"/>
      <c r="W174" s="20"/>
      <c r="X174" s="20"/>
      <c r="Y174" s="20"/>
      <c r="Z174" s="20"/>
      <c r="AA174" s="20"/>
      <c r="AB174" s="20"/>
      <c r="AC174" s="20"/>
      <c r="AD174" s="20"/>
      <c r="AE174" s="20"/>
    </row>
    <row r="175" spans="1:31" s="10" customFormat="1" ht="168" customHeight="1" x14ac:dyDescent="0.3">
      <c r="B175" s="21">
        <v>1051676904</v>
      </c>
      <c r="C175" s="37" t="s">
        <v>229</v>
      </c>
      <c r="D175" s="22" t="s">
        <v>230</v>
      </c>
      <c r="E175" s="23" t="s">
        <v>702</v>
      </c>
      <c r="F175" s="22" t="s">
        <v>703</v>
      </c>
      <c r="G175" s="115">
        <v>45842</v>
      </c>
      <c r="H175" s="58">
        <v>45933</v>
      </c>
      <c r="I175" s="26" t="s">
        <v>233</v>
      </c>
      <c r="J175" s="22" t="s">
        <v>105</v>
      </c>
      <c r="K175" s="168" t="s">
        <v>233</v>
      </c>
      <c r="L175" s="22" t="s">
        <v>107</v>
      </c>
      <c r="M175" s="22" t="s">
        <v>107</v>
      </c>
      <c r="N175" s="155" t="s">
        <v>14</v>
      </c>
      <c r="O175" s="17" t="str">
        <f t="shared" ca="1" si="13"/>
        <v>FINALIZADO</v>
      </c>
      <c r="P175" s="18"/>
      <c r="Q175" s="19"/>
      <c r="R175" s="20"/>
      <c r="S175" s="20"/>
      <c r="T175" s="20"/>
      <c r="U175" s="20"/>
      <c r="V175" s="20"/>
      <c r="W175" s="20"/>
      <c r="X175" s="20"/>
      <c r="Y175" s="20"/>
      <c r="Z175" s="20"/>
      <c r="AA175" s="20"/>
      <c r="AB175" s="20"/>
      <c r="AC175" s="20"/>
      <c r="AD175" s="20"/>
      <c r="AE175" s="20"/>
    </row>
    <row r="176" spans="1:31" s="10" customFormat="1" ht="168" customHeight="1" x14ac:dyDescent="0.3">
      <c r="B176" s="30">
        <v>45622776</v>
      </c>
      <c r="C176" s="306" t="s">
        <v>704</v>
      </c>
      <c r="D176" s="93" t="s">
        <v>705</v>
      </c>
      <c r="E176" s="18" t="s">
        <v>706</v>
      </c>
      <c r="F176" s="31" t="s">
        <v>707</v>
      </c>
      <c r="G176" s="57">
        <v>45845</v>
      </c>
      <c r="H176" s="57">
        <v>45936</v>
      </c>
      <c r="I176" s="217">
        <v>21000000</v>
      </c>
      <c r="J176" s="268">
        <f t="shared" ref="J176:J178" si="18">K176/I176</f>
        <v>1</v>
      </c>
      <c r="K176" s="217">
        <v>21000000</v>
      </c>
      <c r="L176" s="31" t="s">
        <v>107</v>
      </c>
      <c r="M176" s="31" t="s">
        <v>107</v>
      </c>
      <c r="N176" s="276" t="s">
        <v>7</v>
      </c>
      <c r="O176" s="17" t="str">
        <f t="shared" ca="1" si="13"/>
        <v>FINALIZADO</v>
      </c>
      <c r="P176" s="18"/>
      <c r="Q176" s="19"/>
    </row>
    <row r="177" spans="1:31" s="10" customFormat="1" ht="168" customHeight="1" x14ac:dyDescent="0.3">
      <c r="B177" s="30">
        <v>1083433102</v>
      </c>
      <c r="C177" s="306" t="s">
        <v>708</v>
      </c>
      <c r="D177" s="93" t="s">
        <v>709</v>
      </c>
      <c r="E177" s="18" t="s">
        <v>710</v>
      </c>
      <c r="F177" s="31" t="s">
        <v>711</v>
      </c>
      <c r="G177" s="57">
        <v>45847</v>
      </c>
      <c r="H177" s="57">
        <v>45938</v>
      </c>
      <c r="I177" s="217">
        <v>15000000</v>
      </c>
      <c r="J177" s="268">
        <f t="shared" si="18"/>
        <v>1</v>
      </c>
      <c r="K177" s="217">
        <v>15000000</v>
      </c>
      <c r="L177" s="31" t="s">
        <v>107</v>
      </c>
      <c r="M177" s="31" t="s">
        <v>107</v>
      </c>
      <c r="N177" s="240" t="s">
        <v>7</v>
      </c>
      <c r="O177" s="17" t="str">
        <f t="shared" ca="1" si="13"/>
        <v>FINALIZADO</v>
      </c>
      <c r="P177" s="71"/>
      <c r="Q177" s="72"/>
      <c r="R177" s="20"/>
      <c r="S177" s="20"/>
      <c r="T177" s="20"/>
      <c r="U177" s="20"/>
      <c r="V177" s="20"/>
      <c r="W177" s="20"/>
      <c r="X177" s="20"/>
      <c r="Y177" s="20"/>
      <c r="Z177" s="20"/>
      <c r="AA177" s="20"/>
      <c r="AB177" s="20"/>
      <c r="AC177" s="20"/>
      <c r="AD177" s="20"/>
      <c r="AE177" s="20"/>
    </row>
    <row r="178" spans="1:31" s="10" customFormat="1" ht="168" customHeight="1" x14ac:dyDescent="0.3">
      <c r="B178" s="30">
        <v>1051744465</v>
      </c>
      <c r="C178" s="306" t="s">
        <v>266</v>
      </c>
      <c r="D178" s="93" t="s">
        <v>267</v>
      </c>
      <c r="E178" s="18" t="s">
        <v>712</v>
      </c>
      <c r="F178" s="31" t="s">
        <v>713</v>
      </c>
      <c r="G178" s="57">
        <v>45848</v>
      </c>
      <c r="H178" s="57">
        <v>45940</v>
      </c>
      <c r="I178" s="217">
        <v>12000000</v>
      </c>
      <c r="J178" s="268">
        <f t="shared" si="18"/>
        <v>1</v>
      </c>
      <c r="K178" s="217">
        <v>12000000</v>
      </c>
      <c r="L178" s="31" t="s">
        <v>107</v>
      </c>
      <c r="M178" s="31" t="s">
        <v>107</v>
      </c>
      <c r="N178" s="280" t="s">
        <v>7</v>
      </c>
      <c r="O178" s="27" t="str">
        <f t="shared" ca="1" si="13"/>
        <v>FINALIZADO</v>
      </c>
      <c r="P178" s="28"/>
      <c r="Q178" s="29"/>
      <c r="R178" s="20"/>
      <c r="S178" s="20"/>
      <c r="T178" s="20"/>
      <c r="U178" s="20"/>
      <c r="V178" s="20"/>
      <c r="W178" s="20"/>
      <c r="X178" s="20"/>
      <c r="Y178" s="20"/>
      <c r="Z178" s="20"/>
      <c r="AA178" s="20"/>
      <c r="AB178" s="20"/>
      <c r="AC178" s="20"/>
      <c r="AD178" s="20"/>
      <c r="AE178" s="20"/>
    </row>
    <row r="179" spans="1:31" s="10" customFormat="1" ht="168" customHeight="1" x14ac:dyDescent="0.3">
      <c r="B179" s="109">
        <v>1099552440</v>
      </c>
      <c r="C179" s="110" t="s">
        <v>262</v>
      </c>
      <c r="D179" s="134" t="s">
        <v>263</v>
      </c>
      <c r="E179" s="87" t="s">
        <v>714</v>
      </c>
      <c r="F179" s="134" t="s">
        <v>715</v>
      </c>
      <c r="G179" s="130">
        <v>45848</v>
      </c>
      <c r="H179" s="130">
        <v>45939</v>
      </c>
      <c r="I179" s="288">
        <v>18000000</v>
      </c>
      <c r="J179" s="251">
        <v>1</v>
      </c>
      <c r="K179" s="202">
        <v>18000000</v>
      </c>
      <c r="L179" s="134" t="s">
        <v>107</v>
      </c>
      <c r="M179" s="134" t="s">
        <v>107</v>
      </c>
      <c r="N179" s="156" t="s">
        <v>29</v>
      </c>
      <c r="O179" s="18" t="str">
        <f t="shared" ca="1" si="13"/>
        <v>FINALIZADO</v>
      </c>
      <c r="P179" s="90"/>
      <c r="Q179" s="35"/>
      <c r="R179" s="20"/>
      <c r="S179" s="20"/>
      <c r="T179" s="20"/>
      <c r="U179" s="20"/>
      <c r="V179" s="20"/>
      <c r="W179" s="20"/>
      <c r="X179" s="20"/>
      <c r="Y179" s="20"/>
      <c r="Z179" s="20"/>
      <c r="AA179" s="20"/>
      <c r="AB179" s="20"/>
      <c r="AC179" s="20"/>
      <c r="AD179" s="20"/>
      <c r="AE179" s="20"/>
    </row>
    <row r="180" spans="1:31" s="10" customFormat="1" ht="168" customHeight="1" x14ac:dyDescent="0.3">
      <c r="B180" s="30" t="s">
        <v>716</v>
      </c>
      <c r="C180" s="306" t="s">
        <v>717</v>
      </c>
      <c r="D180" s="93" t="s">
        <v>718</v>
      </c>
      <c r="E180" s="18" t="s">
        <v>719</v>
      </c>
      <c r="F180" s="31" t="s">
        <v>720</v>
      </c>
      <c r="G180" s="57">
        <v>45848</v>
      </c>
      <c r="H180" s="57">
        <v>45939</v>
      </c>
      <c r="I180" s="217">
        <v>30000000</v>
      </c>
      <c r="J180" s="268">
        <f>K180/I180</f>
        <v>1</v>
      </c>
      <c r="K180" s="217">
        <v>30000000</v>
      </c>
      <c r="L180" s="31" t="s">
        <v>107</v>
      </c>
      <c r="M180" s="31" t="s">
        <v>107</v>
      </c>
      <c r="N180" s="224" t="s">
        <v>7</v>
      </c>
      <c r="O180" s="87" t="str">
        <f t="shared" ca="1" si="13"/>
        <v>FINALIZADO</v>
      </c>
      <c r="P180" s="28"/>
      <c r="Q180" s="35"/>
      <c r="R180" s="20"/>
      <c r="S180" s="20"/>
      <c r="T180" s="20"/>
      <c r="U180" s="20"/>
      <c r="V180" s="20"/>
      <c r="W180" s="20"/>
      <c r="X180" s="20"/>
      <c r="Y180" s="20"/>
      <c r="Z180" s="20"/>
      <c r="AA180" s="20"/>
      <c r="AB180" s="20"/>
      <c r="AC180" s="20"/>
      <c r="AD180" s="20"/>
      <c r="AE180" s="20"/>
    </row>
    <row r="181" spans="1:31" s="18" customFormat="1" ht="168" customHeight="1" x14ac:dyDescent="0.3">
      <c r="A181" s="10"/>
      <c r="B181" s="74">
        <v>45509203</v>
      </c>
      <c r="C181" s="41" t="s">
        <v>270</v>
      </c>
      <c r="D181" s="42" t="s">
        <v>271</v>
      </c>
      <c r="E181" s="45" t="s">
        <v>721</v>
      </c>
      <c r="F181" s="42" t="s">
        <v>722</v>
      </c>
      <c r="G181" s="176">
        <v>45861</v>
      </c>
      <c r="H181" s="176">
        <v>45952</v>
      </c>
      <c r="I181" s="75">
        <v>24000000</v>
      </c>
      <c r="J181" s="177">
        <v>1</v>
      </c>
      <c r="K181" s="75">
        <v>24000000</v>
      </c>
      <c r="L181" s="179">
        <v>0</v>
      </c>
      <c r="M181" s="179">
        <v>0</v>
      </c>
      <c r="N181" s="153" t="s">
        <v>18</v>
      </c>
      <c r="O181" s="27" t="str">
        <f t="shared" ca="1" si="13"/>
        <v>FINALIZADO</v>
      </c>
      <c r="Q181" s="19"/>
      <c r="R181" s="20"/>
      <c r="S181" s="20"/>
      <c r="T181" s="20"/>
      <c r="U181" s="20"/>
      <c r="V181" s="20"/>
      <c r="W181" s="20"/>
      <c r="X181" s="20"/>
      <c r="Y181" s="20"/>
      <c r="Z181" s="20"/>
      <c r="AA181" s="20"/>
      <c r="AB181" s="20"/>
      <c r="AC181" s="20"/>
      <c r="AD181" s="20"/>
      <c r="AE181" s="20"/>
    </row>
    <row r="182" spans="1:31" s="18" customFormat="1" ht="168" customHeight="1" x14ac:dyDescent="0.3">
      <c r="A182" s="10"/>
      <c r="B182" s="30">
        <v>1047367096</v>
      </c>
      <c r="C182" s="38" t="s">
        <v>254</v>
      </c>
      <c r="D182" s="31" t="s">
        <v>255</v>
      </c>
      <c r="E182" s="18" t="s">
        <v>723</v>
      </c>
      <c r="F182" s="31" t="s">
        <v>724</v>
      </c>
      <c r="G182" s="15">
        <v>45852</v>
      </c>
      <c r="H182" s="15">
        <v>45943</v>
      </c>
      <c r="I182" s="203">
        <v>12000000</v>
      </c>
      <c r="J182" s="191">
        <v>1</v>
      </c>
      <c r="K182" s="186">
        <v>12000000</v>
      </c>
      <c r="L182" s="31" t="s">
        <v>107</v>
      </c>
      <c r="M182" s="31" t="s">
        <v>107</v>
      </c>
      <c r="N182" s="156" t="s">
        <v>29</v>
      </c>
      <c r="O182" s="18" t="str">
        <f t="shared" ca="1" si="13"/>
        <v>FINALIZADO</v>
      </c>
      <c r="P182" s="90"/>
      <c r="Q182" s="29"/>
      <c r="R182" s="20"/>
      <c r="S182" s="20"/>
      <c r="T182" s="20"/>
      <c r="U182" s="20"/>
      <c r="V182" s="20"/>
      <c r="W182" s="20"/>
      <c r="X182" s="20"/>
      <c r="Y182" s="20"/>
      <c r="Z182" s="20"/>
      <c r="AA182" s="20"/>
      <c r="AB182" s="20"/>
      <c r="AC182" s="20"/>
      <c r="AD182" s="20"/>
      <c r="AE182" s="20"/>
    </row>
    <row r="183" spans="1:31" s="10" customFormat="1" ht="168" customHeight="1" x14ac:dyDescent="0.3">
      <c r="B183" s="30">
        <v>73550419</v>
      </c>
      <c r="C183" s="38" t="s">
        <v>313</v>
      </c>
      <c r="D183" s="31" t="s">
        <v>314</v>
      </c>
      <c r="E183" s="18" t="s">
        <v>725</v>
      </c>
      <c r="F183" s="31" t="s">
        <v>726</v>
      </c>
      <c r="G183" s="15">
        <v>45854</v>
      </c>
      <c r="H183" s="15">
        <v>45945</v>
      </c>
      <c r="I183" s="203">
        <v>24000000</v>
      </c>
      <c r="J183" s="191">
        <v>1</v>
      </c>
      <c r="K183" s="186">
        <v>24000000</v>
      </c>
      <c r="L183" s="31" t="s">
        <v>107</v>
      </c>
      <c r="M183" s="31" t="s">
        <v>107</v>
      </c>
      <c r="N183" s="156" t="s">
        <v>29</v>
      </c>
      <c r="O183" s="18" t="str">
        <f t="shared" ca="1" si="13"/>
        <v>FINALIZADO</v>
      </c>
      <c r="P183" s="61"/>
      <c r="Q183" s="19"/>
      <c r="R183" s="20"/>
      <c r="S183" s="20"/>
      <c r="T183" s="20"/>
      <c r="U183" s="20"/>
      <c r="V183" s="20"/>
      <c r="W183" s="20"/>
      <c r="X183" s="20"/>
      <c r="Y183" s="20"/>
      <c r="Z183" s="20"/>
      <c r="AA183" s="20"/>
      <c r="AB183" s="20"/>
      <c r="AC183" s="20"/>
      <c r="AD183" s="20"/>
      <c r="AE183" s="20"/>
    </row>
    <row r="184" spans="1:31" s="10" customFormat="1" ht="168" customHeight="1" x14ac:dyDescent="0.3">
      <c r="B184" s="109">
        <v>1140864087</v>
      </c>
      <c r="C184" s="110" t="s">
        <v>207</v>
      </c>
      <c r="D184" s="134" t="s">
        <v>208</v>
      </c>
      <c r="E184" s="87" t="s">
        <v>727</v>
      </c>
      <c r="F184" s="134" t="s">
        <v>728</v>
      </c>
      <c r="G184" s="176">
        <v>45856</v>
      </c>
      <c r="H184" s="176">
        <v>45947</v>
      </c>
      <c r="I184" s="109">
        <v>15092598</v>
      </c>
      <c r="J184" s="177">
        <v>1</v>
      </c>
      <c r="K184" s="109">
        <v>15092598</v>
      </c>
      <c r="L184" s="179">
        <v>0</v>
      </c>
      <c r="M184" s="179">
        <v>0</v>
      </c>
      <c r="N184" s="178" t="s">
        <v>18</v>
      </c>
      <c r="O184" s="27" t="str">
        <f t="shared" ca="1" si="13"/>
        <v>FINALIZADO</v>
      </c>
      <c r="P184" s="28"/>
      <c r="Q184" s="76"/>
      <c r="R184" s="20"/>
      <c r="S184" s="20"/>
      <c r="T184" s="20"/>
      <c r="U184" s="20"/>
      <c r="V184" s="20"/>
      <c r="W184" s="20"/>
      <c r="X184" s="20"/>
      <c r="Y184" s="20"/>
      <c r="Z184" s="20"/>
      <c r="AA184" s="20"/>
      <c r="AB184" s="20"/>
      <c r="AC184" s="20"/>
      <c r="AD184" s="20"/>
      <c r="AE184" s="20"/>
    </row>
    <row r="185" spans="1:31" s="18" customFormat="1" ht="168" customHeight="1" x14ac:dyDescent="0.3">
      <c r="A185" s="73"/>
      <c r="B185" s="30">
        <v>9077984</v>
      </c>
      <c r="C185" s="38" t="s">
        <v>317</v>
      </c>
      <c r="D185" s="31" t="s">
        <v>318</v>
      </c>
      <c r="E185" s="18" t="s">
        <v>729</v>
      </c>
      <c r="F185" s="31" t="s">
        <v>730</v>
      </c>
      <c r="G185" s="15">
        <v>45856</v>
      </c>
      <c r="H185" s="15">
        <v>45947</v>
      </c>
      <c r="I185" s="203">
        <v>24000000</v>
      </c>
      <c r="J185" s="191">
        <v>1</v>
      </c>
      <c r="K185" s="186">
        <v>24000000</v>
      </c>
      <c r="L185" s="31" t="s">
        <v>107</v>
      </c>
      <c r="M185" s="31" t="s">
        <v>107</v>
      </c>
      <c r="N185" s="156" t="s">
        <v>29</v>
      </c>
      <c r="O185" s="18" t="str">
        <f t="shared" ca="1" si="13"/>
        <v>FINALIZADO</v>
      </c>
      <c r="P185" s="61"/>
      <c r="Q185" s="33"/>
      <c r="R185" s="50"/>
      <c r="S185" s="50"/>
      <c r="T185" s="50"/>
      <c r="U185" s="50"/>
      <c r="V185" s="50"/>
      <c r="W185" s="50"/>
      <c r="X185" s="50"/>
      <c r="Y185" s="50"/>
      <c r="Z185" s="50"/>
      <c r="AA185" s="50"/>
      <c r="AB185" s="50"/>
      <c r="AC185" s="50"/>
      <c r="AD185" s="50"/>
      <c r="AE185" s="50"/>
    </row>
    <row r="186" spans="1:31" s="18" customFormat="1" ht="168" customHeight="1" x14ac:dyDescent="0.3">
      <c r="A186" s="73"/>
      <c r="B186" s="30">
        <v>63472441</v>
      </c>
      <c r="C186" s="38" t="s">
        <v>321</v>
      </c>
      <c r="D186" s="31" t="s">
        <v>322</v>
      </c>
      <c r="E186" s="18" t="s">
        <v>731</v>
      </c>
      <c r="F186" s="31" t="s">
        <v>732</v>
      </c>
      <c r="G186" s="15">
        <v>45860</v>
      </c>
      <c r="H186" s="15">
        <v>45951</v>
      </c>
      <c r="I186" s="203">
        <v>24000000</v>
      </c>
      <c r="J186" s="191">
        <v>1</v>
      </c>
      <c r="K186" s="186">
        <v>24000000</v>
      </c>
      <c r="L186" s="31" t="s">
        <v>107</v>
      </c>
      <c r="M186" s="31" t="s">
        <v>107</v>
      </c>
      <c r="N186" s="156" t="s">
        <v>29</v>
      </c>
      <c r="O186" s="18" t="str">
        <f t="shared" ca="1" si="13"/>
        <v>FINALIZADO</v>
      </c>
      <c r="P186" s="61"/>
      <c r="Q186" s="33"/>
      <c r="R186" s="50"/>
      <c r="S186" s="50"/>
      <c r="T186" s="50"/>
      <c r="U186" s="50"/>
      <c r="V186" s="50"/>
      <c r="W186" s="50"/>
      <c r="X186" s="50"/>
      <c r="Y186" s="50"/>
      <c r="Z186" s="50"/>
      <c r="AA186" s="50"/>
      <c r="AB186" s="50"/>
      <c r="AC186" s="50"/>
      <c r="AD186" s="50"/>
      <c r="AE186" s="50"/>
    </row>
    <row r="187" spans="1:31" s="18" customFormat="1" ht="168" customHeight="1" x14ac:dyDescent="0.3">
      <c r="A187" s="10"/>
      <c r="B187" s="77">
        <v>65631514</v>
      </c>
      <c r="C187" s="43" t="s">
        <v>357</v>
      </c>
      <c r="D187" s="44" t="s">
        <v>358</v>
      </c>
      <c r="E187" s="28" t="s">
        <v>733</v>
      </c>
      <c r="F187" s="44" t="s">
        <v>734</v>
      </c>
      <c r="G187" s="25">
        <v>45860</v>
      </c>
      <c r="H187" s="25">
        <v>45951</v>
      </c>
      <c r="I187" s="206">
        <v>18000000</v>
      </c>
      <c r="J187" s="251">
        <v>1</v>
      </c>
      <c r="K187" s="189">
        <v>18000000</v>
      </c>
      <c r="L187" s="44" t="s">
        <v>107</v>
      </c>
      <c r="M187" s="44" t="s">
        <v>107</v>
      </c>
      <c r="N187" s="158" t="s">
        <v>29</v>
      </c>
      <c r="O187" s="28" t="str">
        <f t="shared" ca="1" si="13"/>
        <v>FINALIZADO</v>
      </c>
      <c r="P187" s="90"/>
      <c r="Q187" s="55"/>
      <c r="R187" s="20"/>
      <c r="S187" s="20"/>
      <c r="T187" s="20"/>
      <c r="U187" s="20"/>
      <c r="V187" s="20"/>
      <c r="W187" s="20"/>
      <c r="X187" s="20"/>
      <c r="Y187" s="20"/>
      <c r="Z187" s="20"/>
      <c r="AA187" s="20"/>
      <c r="AB187" s="20"/>
      <c r="AC187" s="20"/>
      <c r="AD187" s="20"/>
      <c r="AE187" s="20"/>
    </row>
    <row r="188" spans="1:31" s="18" customFormat="1" ht="168" customHeight="1" x14ac:dyDescent="0.3">
      <c r="B188" s="30">
        <v>1235043820</v>
      </c>
      <c r="C188" s="38" t="s">
        <v>735</v>
      </c>
      <c r="D188" s="31" t="s">
        <v>736</v>
      </c>
      <c r="E188" s="18" t="s">
        <v>737</v>
      </c>
      <c r="F188" s="31" t="s">
        <v>738</v>
      </c>
      <c r="G188" s="15">
        <v>45860</v>
      </c>
      <c r="H188" s="15">
        <v>45951</v>
      </c>
      <c r="I188" s="203">
        <v>13500000</v>
      </c>
      <c r="J188" s="192"/>
      <c r="K188" s="186"/>
      <c r="L188" s="181">
        <v>13500000</v>
      </c>
      <c r="M188" s="31"/>
      <c r="N188" s="156" t="s">
        <v>29</v>
      </c>
      <c r="O188" s="18" t="str">
        <f t="shared" ca="1" si="13"/>
        <v>FINALIZADO</v>
      </c>
      <c r="P188" s="61"/>
      <c r="Q188" s="324"/>
      <c r="R188" s="18" t="s">
        <v>739</v>
      </c>
      <c r="U188" s="61"/>
    </row>
    <row r="189" spans="1:31" s="10" customFormat="1" ht="168" customHeight="1" x14ac:dyDescent="0.3">
      <c r="B189" s="144">
        <v>901149532</v>
      </c>
      <c r="C189" s="122" t="s">
        <v>390</v>
      </c>
      <c r="D189" s="122" t="s">
        <v>390</v>
      </c>
      <c r="E189" s="71" t="s">
        <v>740</v>
      </c>
      <c r="F189" s="89" t="s">
        <v>741</v>
      </c>
      <c r="G189" s="139">
        <v>45867</v>
      </c>
      <c r="H189" s="139">
        <v>46004</v>
      </c>
      <c r="I189" s="135">
        <v>204300000</v>
      </c>
      <c r="J189" s="89" t="s">
        <v>394</v>
      </c>
      <c r="K189" s="89" t="s">
        <v>742</v>
      </c>
      <c r="L189" s="89" t="s">
        <v>107</v>
      </c>
      <c r="M189" s="89" t="s">
        <v>107</v>
      </c>
      <c r="N189" s="164" t="s">
        <v>18</v>
      </c>
      <c r="O189" s="71" t="str">
        <f t="shared" ca="1" si="13"/>
        <v>FINALIZADO</v>
      </c>
      <c r="P189" s="61"/>
      <c r="Q189" s="129"/>
    </row>
    <row r="190" spans="1:31" s="10" customFormat="1" ht="168" customHeight="1" x14ac:dyDescent="0.3">
      <c r="B190" s="69">
        <v>1052094672</v>
      </c>
      <c r="C190" s="39" t="s">
        <v>282</v>
      </c>
      <c r="D190" s="40" t="s">
        <v>283</v>
      </c>
      <c r="E190" s="71" t="s">
        <v>743</v>
      </c>
      <c r="F190" s="40" t="s">
        <v>744</v>
      </c>
      <c r="G190" s="139">
        <v>45860</v>
      </c>
      <c r="H190" s="139">
        <v>45951</v>
      </c>
      <c r="I190" s="85">
        <v>18000000</v>
      </c>
      <c r="J190" s="194" t="s">
        <v>453</v>
      </c>
      <c r="K190" s="212" t="s">
        <v>454</v>
      </c>
      <c r="L190" s="40" t="s">
        <v>404</v>
      </c>
      <c r="M190" s="40" t="s">
        <v>404</v>
      </c>
      <c r="N190" s="157" t="s">
        <v>31</v>
      </c>
      <c r="O190" s="17" t="str">
        <f t="shared" ca="1" si="13"/>
        <v>FINALIZADO</v>
      </c>
      <c r="P190" s="18"/>
      <c r="Q190" s="19"/>
      <c r="R190" s="20"/>
      <c r="S190" s="20"/>
      <c r="T190" s="20"/>
      <c r="U190" s="20"/>
      <c r="V190" s="20"/>
      <c r="W190" s="20"/>
      <c r="X190" s="20"/>
      <c r="Y190" s="20"/>
      <c r="Z190" s="20"/>
      <c r="AA190" s="20"/>
      <c r="AB190" s="20"/>
      <c r="AC190" s="20"/>
      <c r="AD190" s="20"/>
      <c r="AE190" s="20"/>
    </row>
    <row r="191" spans="1:31" s="10" customFormat="1" ht="168" customHeight="1" x14ac:dyDescent="0.3">
      <c r="B191" s="11">
        <v>1047401661</v>
      </c>
      <c r="C191" s="36" t="s">
        <v>274</v>
      </c>
      <c r="D191" s="12" t="s">
        <v>275</v>
      </c>
      <c r="E191" s="13" t="s">
        <v>745</v>
      </c>
      <c r="F191" s="12" t="s">
        <v>746</v>
      </c>
      <c r="G191" s="57">
        <v>45860</v>
      </c>
      <c r="H191" s="57">
        <v>45951</v>
      </c>
      <c r="I191" s="26">
        <v>21000000</v>
      </c>
      <c r="J191" s="194" t="s">
        <v>453</v>
      </c>
      <c r="K191" s="26">
        <v>21000000</v>
      </c>
      <c r="L191" s="12" t="s">
        <v>404</v>
      </c>
      <c r="M191" s="12" t="s">
        <v>404</v>
      </c>
      <c r="N191" s="155" t="s">
        <v>31</v>
      </c>
      <c r="O191" s="17" t="str">
        <f t="shared" ca="1" si="13"/>
        <v>FINALIZADO</v>
      </c>
      <c r="P191" s="18"/>
      <c r="Q191" s="19"/>
      <c r="R191" s="20"/>
      <c r="S191" s="20"/>
      <c r="T191" s="20"/>
      <c r="U191" s="20"/>
      <c r="V191" s="20"/>
      <c r="W191" s="20"/>
      <c r="X191" s="20"/>
      <c r="Y191" s="20"/>
      <c r="Z191" s="20"/>
      <c r="AA191" s="20"/>
      <c r="AB191" s="20"/>
      <c r="AC191" s="20"/>
      <c r="AD191" s="20"/>
      <c r="AE191" s="20"/>
    </row>
    <row r="192" spans="1:31" s="10" customFormat="1" ht="168" customHeight="1" x14ac:dyDescent="0.3">
      <c r="A192" s="78"/>
      <c r="B192" s="62">
        <v>45547569</v>
      </c>
      <c r="C192" s="36" t="s">
        <v>278</v>
      </c>
      <c r="D192" s="36" t="s">
        <v>279</v>
      </c>
      <c r="E192" s="60" t="s">
        <v>747</v>
      </c>
      <c r="F192" s="36" t="s">
        <v>748</v>
      </c>
      <c r="G192" s="57">
        <v>45861</v>
      </c>
      <c r="H192" s="57">
        <v>45952</v>
      </c>
      <c r="I192" s="79">
        <v>24000000</v>
      </c>
      <c r="J192" s="194" t="s">
        <v>453</v>
      </c>
      <c r="K192" s="79">
        <v>24000000</v>
      </c>
      <c r="L192" s="36" t="s">
        <v>404</v>
      </c>
      <c r="M192" s="36" t="s">
        <v>404</v>
      </c>
      <c r="N192" s="162" t="s">
        <v>31</v>
      </c>
      <c r="O192" s="80" t="str">
        <f t="shared" ca="1" si="13"/>
        <v>FINALIZADO</v>
      </c>
      <c r="P192" s="51"/>
      <c r="Q192" s="81"/>
      <c r="R192" s="20"/>
      <c r="S192" s="20"/>
      <c r="T192" s="20"/>
      <c r="U192" s="20"/>
      <c r="V192" s="20"/>
      <c r="W192" s="20"/>
      <c r="X192" s="20"/>
      <c r="Y192" s="20"/>
      <c r="Z192" s="20"/>
      <c r="AA192" s="20"/>
      <c r="AB192" s="20"/>
      <c r="AC192" s="20"/>
      <c r="AD192" s="20"/>
      <c r="AE192" s="20"/>
    </row>
    <row r="193" spans="1:31" s="10" customFormat="1" ht="168" customHeight="1" x14ac:dyDescent="0.3">
      <c r="B193" s="30">
        <v>52955279</v>
      </c>
      <c r="C193" s="38" t="s">
        <v>373</v>
      </c>
      <c r="D193" s="31" t="s">
        <v>374</v>
      </c>
      <c r="E193" s="18" t="s">
        <v>749</v>
      </c>
      <c r="F193" s="93" t="s">
        <v>750</v>
      </c>
      <c r="G193" s="57">
        <v>45863</v>
      </c>
      <c r="H193" s="57">
        <v>45954</v>
      </c>
      <c r="I193" s="52">
        <v>24000000</v>
      </c>
      <c r="J193" s="12" t="s">
        <v>105</v>
      </c>
      <c r="K193" s="12" t="s">
        <v>377</v>
      </c>
      <c r="L193" s="12" t="s">
        <v>107</v>
      </c>
      <c r="M193" s="12" t="s">
        <v>100</v>
      </c>
      <c r="N193" s="156" t="s">
        <v>32</v>
      </c>
      <c r="O193" s="18" t="str">
        <f t="shared" ca="1" si="13"/>
        <v>FINALIZADO</v>
      </c>
      <c r="P193" s="18"/>
      <c r="Q193" s="33"/>
      <c r="R193" s="20"/>
      <c r="S193" s="20"/>
      <c r="T193" s="20"/>
      <c r="U193" s="20"/>
      <c r="V193" s="20"/>
      <c r="W193" s="20"/>
      <c r="X193" s="20"/>
      <c r="Y193" s="20"/>
      <c r="Z193" s="20"/>
      <c r="AA193" s="20"/>
      <c r="AB193" s="20"/>
      <c r="AC193" s="20"/>
      <c r="AD193" s="20"/>
      <c r="AE193" s="20"/>
    </row>
    <row r="194" spans="1:31" s="10" customFormat="1" ht="168" customHeight="1" x14ac:dyDescent="0.3">
      <c r="B194" s="77">
        <v>1063306300</v>
      </c>
      <c r="C194" s="43" t="s">
        <v>250</v>
      </c>
      <c r="D194" s="44" t="s">
        <v>365</v>
      </c>
      <c r="E194" s="28" t="s">
        <v>751</v>
      </c>
      <c r="F194" s="44" t="s">
        <v>752</v>
      </c>
      <c r="G194" s="58">
        <v>45863</v>
      </c>
      <c r="H194" s="58">
        <v>45954</v>
      </c>
      <c r="I194" s="52">
        <v>15750000</v>
      </c>
      <c r="J194" s="22" t="s">
        <v>105</v>
      </c>
      <c r="K194" s="22" t="s">
        <v>368</v>
      </c>
      <c r="L194" s="22" t="s">
        <v>107</v>
      </c>
      <c r="M194" s="22" t="s">
        <v>100</v>
      </c>
      <c r="N194" s="163" t="s">
        <v>32</v>
      </c>
      <c r="O194" s="27" t="str">
        <f t="shared" ca="1" si="13"/>
        <v>FINALIZADO</v>
      </c>
      <c r="P194" s="28"/>
      <c r="Q194" s="55"/>
      <c r="R194" s="20"/>
      <c r="S194" s="20"/>
      <c r="T194" s="20"/>
      <c r="U194" s="20"/>
      <c r="V194" s="20"/>
      <c r="W194" s="20"/>
      <c r="X194" s="20"/>
      <c r="Y194" s="20"/>
      <c r="Z194" s="20"/>
      <c r="AA194" s="20"/>
      <c r="AB194" s="20"/>
      <c r="AC194" s="20"/>
      <c r="AD194" s="20"/>
      <c r="AE194" s="20"/>
    </row>
    <row r="195" spans="1:31" s="10" customFormat="1" ht="168" customHeight="1" x14ac:dyDescent="0.3">
      <c r="B195" s="30">
        <v>1048218728</v>
      </c>
      <c r="C195" s="306" t="s">
        <v>353</v>
      </c>
      <c r="D195" s="93" t="s">
        <v>354</v>
      </c>
      <c r="E195" s="18" t="s">
        <v>753</v>
      </c>
      <c r="F195" s="31" t="s">
        <v>754</v>
      </c>
      <c r="G195" s="57">
        <v>45866</v>
      </c>
      <c r="H195" s="33">
        <v>46003</v>
      </c>
      <c r="I195" s="217">
        <v>27000000</v>
      </c>
      <c r="J195" s="268">
        <f>K195/I195</f>
        <v>1</v>
      </c>
      <c r="K195" s="217">
        <v>27000000</v>
      </c>
      <c r="L195" s="31" t="s">
        <v>107</v>
      </c>
      <c r="M195" s="31" t="s">
        <v>755</v>
      </c>
      <c r="N195" s="279" t="s">
        <v>7</v>
      </c>
      <c r="O195" s="27" t="str">
        <f t="shared" ca="1" si="13"/>
        <v>FINALIZADO</v>
      </c>
      <c r="P195" s="28"/>
      <c r="Q195" s="55"/>
      <c r="R195" s="20"/>
      <c r="S195" s="20"/>
      <c r="T195" s="20"/>
      <c r="U195" s="20"/>
      <c r="V195" s="20"/>
      <c r="W195" s="20"/>
      <c r="X195" s="20"/>
      <c r="Y195" s="20"/>
      <c r="Z195" s="20"/>
      <c r="AA195" s="20"/>
      <c r="AB195" s="20"/>
      <c r="AC195" s="20"/>
      <c r="AD195" s="20"/>
      <c r="AE195" s="20"/>
    </row>
    <row r="196" spans="1:31" s="10" customFormat="1" ht="168" customHeight="1" x14ac:dyDescent="0.3">
      <c r="B196" s="74">
        <v>22801549</v>
      </c>
      <c r="C196" s="41" t="s">
        <v>756</v>
      </c>
      <c r="D196" s="42" t="s">
        <v>757</v>
      </c>
      <c r="E196" s="45" t="s">
        <v>758</v>
      </c>
      <c r="F196" s="42" t="s">
        <v>759</v>
      </c>
      <c r="G196" s="176">
        <v>45866</v>
      </c>
      <c r="H196" s="94">
        <v>46003</v>
      </c>
      <c r="I196" s="169">
        <v>27000000</v>
      </c>
      <c r="J196" s="194" t="s">
        <v>453</v>
      </c>
      <c r="K196" s="169">
        <v>27000000</v>
      </c>
      <c r="L196" s="42" t="s">
        <v>404</v>
      </c>
      <c r="M196" s="42" t="s">
        <v>404</v>
      </c>
      <c r="N196" s="153" t="s">
        <v>31</v>
      </c>
      <c r="O196" s="27" t="str">
        <f t="shared" ca="1" si="13"/>
        <v>FINALIZADO</v>
      </c>
      <c r="P196" s="18"/>
      <c r="Q196" s="19"/>
    </row>
    <row r="197" spans="1:31" s="10" customFormat="1" ht="168" customHeight="1" x14ac:dyDescent="0.3">
      <c r="B197" s="30">
        <v>71364198</v>
      </c>
      <c r="C197" s="38" t="s">
        <v>369</v>
      </c>
      <c r="D197" s="31" t="s">
        <v>370</v>
      </c>
      <c r="E197" s="18" t="s">
        <v>760</v>
      </c>
      <c r="F197" s="31" t="s">
        <v>761</v>
      </c>
      <c r="G197" s="15">
        <v>45866</v>
      </c>
      <c r="H197" s="15">
        <v>45957</v>
      </c>
      <c r="I197" s="203">
        <v>23400000</v>
      </c>
      <c r="J197" s="191">
        <v>1</v>
      </c>
      <c r="K197" s="186">
        <v>23400000</v>
      </c>
      <c r="L197" s="31" t="s">
        <v>107</v>
      </c>
      <c r="M197" s="31" t="s">
        <v>107</v>
      </c>
      <c r="N197" s="156" t="s">
        <v>29</v>
      </c>
      <c r="O197" s="18" t="str">
        <f t="shared" ref="O197:O260" ca="1" si="19">IF(P197="TERMINADO ANTICIPADAMENTE POR MUTUO ACUERDO","FINALIZADO",IF(H197=0," ",IF(TODAY()&lt;=H197,"EN EJECUCIÓN","FINALIZADO")))</f>
        <v>FINALIZADO</v>
      </c>
      <c r="P197" s="90"/>
      <c r="Q197" s="29"/>
      <c r="R197" s="20"/>
      <c r="S197" s="20"/>
      <c r="T197" s="20"/>
      <c r="U197" s="20"/>
      <c r="V197" s="20"/>
      <c r="W197" s="20"/>
      <c r="X197" s="20"/>
      <c r="Y197" s="20"/>
      <c r="Z197" s="20"/>
      <c r="AA197" s="20"/>
      <c r="AB197" s="20"/>
      <c r="AC197" s="20"/>
      <c r="AD197" s="20"/>
      <c r="AE197" s="20"/>
    </row>
    <row r="198" spans="1:31" s="28" customFormat="1" ht="168" customHeight="1" x14ac:dyDescent="0.3">
      <c r="B198" s="109" t="s">
        <v>762</v>
      </c>
      <c r="C198" s="110" t="s">
        <v>763</v>
      </c>
      <c r="D198" s="134" t="s">
        <v>764</v>
      </c>
      <c r="E198" s="87" t="s">
        <v>765</v>
      </c>
      <c r="F198" s="134" t="s">
        <v>766</v>
      </c>
      <c r="G198" s="176">
        <v>45873</v>
      </c>
      <c r="H198" s="176">
        <v>45964</v>
      </c>
      <c r="I198" s="169">
        <v>9900000</v>
      </c>
      <c r="J198" s="198" t="s">
        <v>453</v>
      </c>
      <c r="K198" s="169">
        <v>9900000</v>
      </c>
      <c r="L198" s="134" t="s">
        <v>404</v>
      </c>
      <c r="M198" s="134" t="s">
        <v>404</v>
      </c>
      <c r="N198" s="161" t="s">
        <v>31</v>
      </c>
      <c r="O198" s="27" t="str">
        <f t="shared" ca="1" si="19"/>
        <v>FINALIZADO</v>
      </c>
      <c r="Q198" s="35"/>
      <c r="R198" s="56"/>
      <c r="S198" s="56"/>
      <c r="T198" s="56"/>
      <c r="U198" s="56"/>
      <c r="V198" s="56"/>
      <c r="W198" s="56"/>
      <c r="X198" s="56"/>
      <c r="Y198" s="56"/>
      <c r="Z198" s="56"/>
      <c r="AA198" s="56"/>
      <c r="AB198" s="56"/>
      <c r="AC198" s="56"/>
      <c r="AD198" s="56"/>
      <c r="AE198" s="56"/>
    </row>
    <row r="199" spans="1:31" s="28" customFormat="1" ht="168" customHeight="1" x14ac:dyDescent="0.3">
      <c r="A199" s="53"/>
      <c r="B199" s="77">
        <v>17649687</v>
      </c>
      <c r="C199" s="313" t="s">
        <v>767</v>
      </c>
      <c r="D199" s="314" t="s">
        <v>768</v>
      </c>
      <c r="E199" s="28" t="s">
        <v>769</v>
      </c>
      <c r="F199" s="44" t="s">
        <v>770</v>
      </c>
      <c r="G199" s="58">
        <v>45875</v>
      </c>
      <c r="H199" s="58">
        <v>45966</v>
      </c>
      <c r="I199" s="213">
        <v>15000000</v>
      </c>
      <c r="J199" s="315">
        <f>K199/I199</f>
        <v>1</v>
      </c>
      <c r="K199" s="213">
        <v>15000000</v>
      </c>
      <c r="L199" s="44" t="s">
        <v>107</v>
      </c>
      <c r="M199" s="44" t="s">
        <v>107</v>
      </c>
      <c r="N199" s="279" t="s">
        <v>7</v>
      </c>
      <c r="O199" s="27" t="str">
        <f t="shared" ca="1" si="19"/>
        <v>FINALIZADO</v>
      </c>
      <c r="Q199" s="35"/>
      <c r="R199" s="56"/>
      <c r="S199" s="56"/>
      <c r="T199" s="56"/>
      <c r="U199" s="56"/>
      <c r="V199" s="56"/>
      <c r="W199" s="56"/>
      <c r="X199" s="56"/>
      <c r="Y199" s="56"/>
      <c r="Z199" s="56"/>
      <c r="AA199" s="56"/>
      <c r="AB199" s="56"/>
      <c r="AC199" s="56"/>
      <c r="AD199" s="56"/>
      <c r="AE199" s="56"/>
    </row>
    <row r="200" spans="1:31" s="18" customFormat="1" ht="168" customHeight="1" x14ac:dyDescent="0.3">
      <c r="B200" s="30">
        <v>1065618090</v>
      </c>
      <c r="C200" s="38" t="s">
        <v>309</v>
      </c>
      <c r="D200" s="31" t="s">
        <v>310</v>
      </c>
      <c r="E200" s="18" t="s">
        <v>771</v>
      </c>
      <c r="F200" s="31" t="s">
        <v>772</v>
      </c>
      <c r="G200" s="57">
        <v>45869</v>
      </c>
      <c r="H200" s="33">
        <v>46006</v>
      </c>
      <c r="I200" s="32">
        <v>23400000</v>
      </c>
      <c r="J200" s="31"/>
      <c r="K200" s="31"/>
      <c r="L200" s="31"/>
      <c r="M200" s="31"/>
      <c r="N200" s="156" t="s">
        <v>0</v>
      </c>
      <c r="O200" s="18" t="str">
        <f t="shared" ca="1" si="19"/>
        <v>FINALIZADO</v>
      </c>
      <c r="P200" s="61"/>
      <c r="Q200" s="323"/>
      <c r="R200" s="50"/>
      <c r="S200" s="50"/>
      <c r="T200" s="50"/>
      <c r="U200" s="20"/>
      <c r="V200" s="20"/>
      <c r="W200" s="20"/>
      <c r="X200" s="20"/>
      <c r="Y200" s="20"/>
      <c r="Z200" s="20"/>
      <c r="AA200" s="20"/>
      <c r="AB200" s="20"/>
      <c r="AC200" s="20"/>
      <c r="AD200" s="20"/>
      <c r="AE200" s="20"/>
    </row>
    <row r="201" spans="1:31" s="10" customFormat="1" ht="168" customHeight="1" x14ac:dyDescent="0.3">
      <c r="B201" s="109">
        <v>8640242</v>
      </c>
      <c r="C201" s="110" t="s">
        <v>361</v>
      </c>
      <c r="D201" s="134" t="s">
        <v>362</v>
      </c>
      <c r="E201" s="87" t="s">
        <v>773</v>
      </c>
      <c r="F201" s="134" t="s">
        <v>774</v>
      </c>
      <c r="G201" s="176">
        <v>45869</v>
      </c>
      <c r="H201" s="92">
        <v>46020</v>
      </c>
      <c r="I201" s="169">
        <v>22500000</v>
      </c>
      <c r="J201" s="256">
        <v>1</v>
      </c>
      <c r="K201" s="257">
        <v>33500000</v>
      </c>
      <c r="L201" s="134" t="s">
        <v>107</v>
      </c>
      <c r="M201" s="134" t="s">
        <v>775</v>
      </c>
      <c r="N201" s="178" t="s">
        <v>31</v>
      </c>
      <c r="O201" s="27" t="str">
        <f t="shared" ca="1" si="19"/>
        <v>FINALIZADO</v>
      </c>
      <c r="P201" s="28"/>
      <c r="Q201" s="55"/>
      <c r="R201" s="20"/>
      <c r="S201" s="20"/>
      <c r="T201" s="20"/>
      <c r="U201" s="20"/>
      <c r="V201" s="20"/>
      <c r="W201" s="20"/>
      <c r="X201" s="20"/>
      <c r="Y201" s="20"/>
      <c r="Z201" s="20"/>
      <c r="AA201" s="20"/>
      <c r="AB201" s="20"/>
      <c r="AC201" s="20"/>
      <c r="AD201" s="20"/>
      <c r="AE201" s="20"/>
    </row>
    <row r="202" spans="1:31" s="10" customFormat="1" ht="168" customHeight="1" x14ac:dyDescent="0.3">
      <c r="B202" s="30">
        <v>73593856</v>
      </c>
      <c r="C202" s="306" t="s">
        <v>297</v>
      </c>
      <c r="D202" s="93" t="s">
        <v>298</v>
      </c>
      <c r="E202" s="18" t="s">
        <v>776</v>
      </c>
      <c r="F202" s="31" t="s">
        <v>777</v>
      </c>
      <c r="G202" s="57">
        <v>45881</v>
      </c>
      <c r="H202" s="33">
        <v>46017</v>
      </c>
      <c r="I202" s="217">
        <v>36000000</v>
      </c>
      <c r="J202" s="268">
        <f>K202/I202</f>
        <v>1</v>
      </c>
      <c r="K202" s="217">
        <v>36000000</v>
      </c>
      <c r="L202" s="31" t="s">
        <v>107</v>
      </c>
      <c r="M202" s="31" t="s">
        <v>755</v>
      </c>
      <c r="N202" s="279" t="s">
        <v>7</v>
      </c>
      <c r="O202" s="27" t="str">
        <f t="shared" ca="1" si="19"/>
        <v>FINALIZADO</v>
      </c>
      <c r="P202" s="18"/>
      <c r="Q202" s="55"/>
      <c r="R202" s="20"/>
      <c r="S202" s="20"/>
      <c r="T202" s="20"/>
      <c r="U202" s="20"/>
      <c r="V202" s="20"/>
      <c r="W202" s="20"/>
      <c r="X202" s="20"/>
      <c r="Y202" s="20"/>
      <c r="Z202" s="20"/>
      <c r="AA202" s="20"/>
      <c r="AB202" s="20"/>
      <c r="AC202" s="20"/>
      <c r="AD202" s="20"/>
      <c r="AE202" s="20"/>
    </row>
    <row r="203" spans="1:31" s="10" customFormat="1" ht="168" customHeight="1" x14ac:dyDescent="0.3">
      <c r="B203" s="109">
        <v>80063861</v>
      </c>
      <c r="C203" s="110" t="s">
        <v>258</v>
      </c>
      <c r="D203" s="134" t="s">
        <v>259</v>
      </c>
      <c r="E203" s="87" t="s">
        <v>778</v>
      </c>
      <c r="F203" s="134" t="s">
        <v>779</v>
      </c>
      <c r="G203" s="130">
        <v>45869</v>
      </c>
      <c r="H203" s="130">
        <v>46006</v>
      </c>
      <c r="I203" s="288">
        <v>7800000</v>
      </c>
      <c r="J203" s="251">
        <v>1</v>
      </c>
      <c r="K203" s="202">
        <v>11700000</v>
      </c>
      <c r="L203" s="134" t="s">
        <v>107</v>
      </c>
      <c r="M203" s="202" t="s">
        <v>780</v>
      </c>
      <c r="N203" s="156" t="s">
        <v>29</v>
      </c>
      <c r="O203" s="18" t="str">
        <f t="shared" ca="1" si="19"/>
        <v>FINALIZADO</v>
      </c>
      <c r="P203" s="90"/>
      <c r="Q203" s="29"/>
      <c r="R203" s="20"/>
      <c r="S203" s="20"/>
      <c r="T203" s="20"/>
      <c r="U203" s="20"/>
      <c r="V203" s="20"/>
      <c r="W203" s="20"/>
      <c r="X203" s="20"/>
      <c r="Y203" s="20"/>
      <c r="Z203" s="20"/>
      <c r="AA203" s="20"/>
      <c r="AB203" s="20"/>
      <c r="AC203" s="20"/>
      <c r="AD203" s="20"/>
      <c r="AE203" s="20"/>
    </row>
    <row r="204" spans="1:31" s="10" customFormat="1" ht="168" customHeight="1" x14ac:dyDescent="0.3">
      <c r="B204" s="30">
        <v>1075312603</v>
      </c>
      <c r="C204" s="306" t="s">
        <v>329</v>
      </c>
      <c r="D204" s="93" t="s">
        <v>330</v>
      </c>
      <c r="E204" s="18" t="s">
        <v>781</v>
      </c>
      <c r="F204" s="31" t="s">
        <v>782</v>
      </c>
      <c r="G204" s="57">
        <v>45869</v>
      </c>
      <c r="H204" s="33">
        <v>46005</v>
      </c>
      <c r="I204" s="217">
        <v>18000000</v>
      </c>
      <c r="J204" s="268">
        <f t="shared" ref="J204:J209" si="20">K204/I204</f>
        <v>1</v>
      </c>
      <c r="K204" s="217">
        <v>18000000</v>
      </c>
      <c r="L204" s="31" t="s">
        <v>107</v>
      </c>
      <c r="M204" s="31" t="s">
        <v>755</v>
      </c>
      <c r="N204" s="240" t="s">
        <v>7</v>
      </c>
      <c r="O204" s="17" t="str">
        <f t="shared" ca="1" si="19"/>
        <v>FINALIZADO</v>
      </c>
      <c r="P204" s="18"/>
      <c r="Q204" s="19"/>
      <c r="R204" s="20"/>
      <c r="S204" s="20"/>
      <c r="T204" s="20"/>
      <c r="U204" s="20"/>
      <c r="V204" s="20"/>
      <c r="W204" s="20"/>
      <c r="X204" s="20"/>
      <c r="Y204" s="20"/>
      <c r="Z204" s="20"/>
      <c r="AA204" s="20"/>
      <c r="AB204" s="20"/>
      <c r="AC204" s="20"/>
      <c r="AD204" s="20"/>
      <c r="AE204" s="20"/>
    </row>
    <row r="205" spans="1:31" s="10" customFormat="1" ht="168" customHeight="1" x14ac:dyDescent="0.3">
      <c r="B205" s="30">
        <v>73006642</v>
      </c>
      <c r="C205" s="306" t="s">
        <v>783</v>
      </c>
      <c r="D205" s="93" t="s">
        <v>784</v>
      </c>
      <c r="E205" s="18" t="s">
        <v>785</v>
      </c>
      <c r="F205" s="31" t="s">
        <v>786</v>
      </c>
      <c r="G205" s="57">
        <v>45873</v>
      </c>
      <c r="H205" s="33">
        <v>46009</v>
      </c>
      <c r="I205" s="217">
        <v>13500000</v>
      </c>
      <c r="J205" s="268">
        <f t="shared" si="20"/>
        <v>1</v>
      </c>
      <c r="K205" s="217">
        <v>13500000</v>
      </c>
      <c r="L205" s="31" t="s">
        <v>107</v>
      </c>
      <c r="M205" s="31" t="s">
        <v>755</v>
      </c>
      <c r="N205" s="276" t="s">
        <v>7</v>
      </c>
      <c r="O205" s="27" t="str">
        <f t="shared" ca="1" si="19"/>
        <v>FINALIZADO</v>
      </c>
      <c r="P205" s="28"/>
      <c r="Q205" s="55"/>
    </row>
    <row r="206" spans="1:31" s="10" customFormat="1" ht="168" customHeight="1" x14ac:dyDescent="0.3">
      <c r="B206" s="30">
        <v>12122521</v>
      </c>
      <c r="C206" s="306" t="s">
        <v>190</v>
      </c>
      <c r="D206" s="93" t="s">
        <v>350</v>
      </c>
      <c r="E206" s="18" t="s">
        <v>787</v>
      </c>
      <c r="F206" s="31" t="s">
        <v>788</v>
      </c>
      <c r="G206" s="57">
        <v>45869</v>
      </c>
      <c r="H206" s="33">
        <v>46005</v>
      </c>
      <c r="I206" s="217">
        <v>22500000</v>
      </c>
      <c r="J206" s="268">
        <f t="shared" si="20"/>
        <v>1</v>
      </c>
      <c r="K206" s="217">
        <v>22500000</v>
      </c>
      <c r="L206" s="31" t="s">
        <v>107</v>
      </c>
      <c r="M206" s="31" t="s">
        <v>755</v>
      </c>
      <c r="N206" s="278" t="s">
        <v>7</v>
      </c>
      <c r="O206" s="17" t="str">
        <f t="shared" ca="1" si="19"/>
        <v>FINALIZADO</v>
      </c>
      <c r="P206" s="18"/>
      <c r="Q206" s="19"/>
      <c r="R206" s="20"/>
      <c r="S206" s="20"/>
      <c r="T206" s="20"/>
      <c r="U206" s="20"/>
      <c r="V206" s="20"/>
      <c r="W206" s="20"/>
      <c r="X206" s="20"/>
      <c r="Y206" s="20"/>
      <c r="Z206" s="20"/>
      <c r="AA206" s="20"/>
      <c r="AB206" s="20"/>
      <c r="AC206" s="20"/>
      <c r="AD206" s="20"/>
      <c r="AE206" s="20"/>
    </row>
    <row r="207" spans="1:31" s="10" customFormat="1" ht="168" customHeight="1" x14ac:dyDescent="0.3">
      <c r="A207" s="10" t="s">
        <v>789</v>
      </c>
      <c r="B207" s="30">
        <v>1075599810</v>
      </c>
      <c r="C207" s="306" t="s">
        <v>337</v>
      </c>
      <c r="D207" s="93" t="s">
        <v>338</v>
      </c>
      <c r="E207" s="18" t="s">
        <v>790</v>
      </c>
      <c r="F207" s="31" t="s">
        <v>791</v>
      </c>
      <c r="G207" s="57">
        <v>45869</v>
      </c>
      <c r="H207" s="57">
        <v>46005</v>
      </c>
      <c r="I207" s="217">
        <v>27000000</v>
      </c>
      <c r="J207" s="268">
        <f t="shared" si="20"/>
        <v>0.99259259259259258</v>
      </c>
      <c r="K207" s="217">
        <v>26800000</v>
      </c>
      <c r="L207" s="265">
        <f>I207-K207</f>
        <v>200000</v>
      </c>
      <c r="M207" s="31" t="s">
        <v>755</v>
      </c>
      <c r="N207" s="276" t="s">
        <v>7</v>
      </c>
      <c r="O207" s="17" t="str">
        <f t="shared" ca="1" si="19"/>
        <v>FINALIZADO</v>
      </c>
      <c r="P207" s="18"/>
      <c r="Q207" s="19"/>
      <c r="R207" s="20"/>
      <c r="S207" s="20"/>
      <c r="T207" s="20"/>
      <c r="U207" s="20"/>
      <c r="V207" s="20"/>
      <c r="W207" s="20"/>
      <c r="X207" s="20"/>
      <c r="Y207" s="20"/>
      <c r="Z207" s="20"/>
      <c r="AA207" s="20"/>
      <c r="AB207" s="20"/>
      <c r="AC207" s="20"/>
      <c r="AD207" s="20"/>
      <c r="AE207" s="20"/>
    </row>
    <row r="208" spans="1:31" s="10" customFormat="1" ht="168" customHeight="1" x14ac:dyDescent="0.3">
      <c r="B208" s="30">
        <v>13541599</v>
      </c>
      <c r="C208" s="306" t="s">
        <v>305</v>
      </c>
      <c r="D208" s="93" t="s">
        <v>306</v>
      </c>
      <c r="E208" s="18" t="s">
        <v>792</v>
      </c>
      <c r="F208" s="31" t="s">
        <v>793</v>
      </c>
      <c r="G208" s="57">
        <v>45869</v>
      </c>
      <c r="H208" s="57">
        <v>46005</v>
      </c>
      <c r="I208" s="217">
        <v>23625000</v>
      </c>
      <c r="J208" s="268">
        <f t="shared" si="20"/>
        <v>1</v>
      </c>
      <c r="K208" s="217">
        <v>23625000</v>
      </c>
      <c r="L208" s="31" t="s">
        <v>107</v>
      </c>
      <c r="M208" s="31" t="s">
        <v>755</v>
      </c>
      <c r="N208" s="276" t="s">
        <v>7</v>
      </c>
      <c r="O208" s="17" t="str">
        <f t="shared" ca="1" si="19"/>
        <v>FINALIZADO</v>
      </c>
      <c r="P208" s="18"/>
      <c r="Q208" s="19"/>
      <c r="R208" s="20"/>
      <c r="S208" s="20"/>
      <c r="T208" s="20"/>
      <c r="U208" s="20"/>
      <c r="V208" s="20"/>
      <c r="W208" s="20"/>
      <c r="X208" s="20"/>
      <c r="Y208" s="20"/>
      <c r="Z208" s="20"/>
      <c r="AA208" s="20"/>
      <c r="AB208" s="20"/>
      <c r="AC208" s="20"/>
      <c r="AD208" s="20"/>
      <c r="AE208" s="20"/>
    </row>
    <row r="209" spans="1:31" s="10" customFormat="1" ht="168" customHeight="1" x14ac:dyDescent="0.3">
      <c r="B209" s="30">
        <v>1105784893</v>
      </c>
      <c r="C209" s="306" t="s">
        <v>794</v>
      </c>
      <c r="D209" s="93" t="s">
        <v>795</v>
      </c>
      <c r="E209" s="18" t="s">
        <v>796</v>
      </c>
      <c r="F209" s="31" t="s">
        <v>797</v>
      </c>
      <c r="G209" s="57">
        <v>45869</v>
      </c>
      <c r="H209" s="57">
        <v>45960</v>
      </c>
      <c r="I209" s="217">
        <v>9000000</v>
      </c>
      <c r="J209" s="268">
        <f t="shared" si="20"/>
        <v>1</v>
      </c>
      <c r="K209" s="217">
        <v>9000000</v>
      </c>
      <c r="L209" s="31" t="s">
        <v>107</v>
      </c>
      <c r="M209" s="31" t="s">
        <v>107</v>
      </c>
      <c r="N209" s="280" t="s">
        <v>7</v>
      </c>
      <c r="O209" s="27" t="str">
        <f t="shared" ca="1" si="19"/>
        <v>FINALIZADO</v>
      </c>
      <c r="P209" s="87"/>
      <c r="Q209" s="76"/>
      <c r="R209" s="20"/>
      <c r="S209" s="20"/>
      <c r="T209" s="20"/>
      <c r="U209" s="20"/>
      <c r="V209" s="20"/>
      <c r="W209" s="20"/>
      <c r="X209" s="20"/>
      <c r="Y209" s="20"/>
      <c r="Z209" s="20"/>
      <c r="AA209" s="20"/>
      <c r="AB209" s="20"/>
      <c r="AC209" s="20"/>
      <c r="AD209" s="20"/>
      <c r="AE209" s="20"/>
    </row>
    <row r="210" spans="1:31" s="10" customFormat="1" ht="168" customHeight="1" x14ac:dyDescent="0.3">
      <c r="B210" s="144">
        <v>1043960785</v>
      </c>
      <c r="C210" s="122" t="s">
        <v>798</v>
      </c>
      <c r="D210" s="89" t="s">
        <v>799</v>
      </c>
      <c r="E210" s="71" t="s">
        <v>800</v>
      </c>
      <c r="F210" s="89" t="s">
        <v>801</v>
      </c>
      <c r="G210" s="176">
        <v>45874</v>
      </c>
      <c r="H210" s="125">
        <v>46010</v>
      </c>
      <c r="I210" s="135">
        <v>9900000</v>
      </c>
      <c r="J210" s="197">
        <v>1</v>
      </c>
      <c r="K210" s="215">
        <v>9900000</v>
      </c>
      <c r="L210" s="89" t="s">
        <v>107</v>
      </c>
      <c r="M210" s="89" t="s">
        <v>107</v>
      </c>
      <c r="N210" s="156" t="s">
        <v>31</v>
      </c>
      <c r="O210" s="27" t="str">
        <f t="shared" ca="1" si="19"/>
        <v>FINALIZADO</v>
      </c>
      <c r="P210" s="18"/>
      <c r="Q210" s="33"/>
      <c r="R210" s="20"/>
      <c r="S210" s="20"/>
      <c r="T210" s="20"/>
      <c r="U210" s="20"/>
      <c r="V210" s="20"/>
      <c r="W210" s="20"/>
      <c r="X210" s="20"/>
      <c r="Y210" s="20"/>
      <c r="Z210" s="20"/>
      <c r="AA210" s="20"/>
      <c r="AB210" s="20"/>
      <c r="AC210" s="20"/>
      <c r="AD210" s="20"/>
      <c r="AE210" s="20"/>
    </row>
    <row r="211" spans="1:31" s="10" customFormat="1" ht="168" customHeight="1" x14ac:dyDescent="0.3">
      <c r="B211" s="11">
        <v>1140892226</v>
      </c>
      <c r="C211" s="36" t="s">
        <v>405</v>
      </c>
      <c r="D211" s="12" t="s">
        <v>406</v>
      </c>
      <c r="E211" s="13" t="s">
        <v>802</v>
      </c>
      <c r="F211" s="12" t="s">
        <v>803</v>
      </c>
      <c r="G211" s="57">
        <v>45874</v>
      </c>
      <c r="H211" s="33">
        <v>46010</v>
      </c>
      <c r="I211" s="16">
        <v>15750000</v>
      </c>
      <c r="J211" s="12" t="s">
        <v>105</v>
      </c>
      <c r="K211" s="22" t="s">
        <v>804</v>
      </c>
      <c r="L211" s="12" t="s">
        <v>107</v>
      </c>
      <c r="M211" s="12" t="s">
        <v>805</v>
      </c>
      <c r="N211" s="155" t="s">
        <v>32</v>
      </c>
      <c r="O211" s="17" t="str">
        <f t="shared" ca="1" si="19"/>
        <v>FINALIZADO</v>
      </c>
      <c r="P211" s="18"/>
      <c r="Q211" s="19"/>
      <c r="R211" s="20"/>
      <c r="S211" s="20"/>
      <c r="T211" s="20"/>
      <c r="U211" s="20"/>
      <c r="V211" s="20"/>
      <c r="W211" s="20"/>
      <c r="X211" s="20"/>
      <c r="Y211" s="20"/>
      <c r="Z211" s="20"/>
      <c r="AA211" s="20"/>
      <c r="AB211" s="20"/>
      <c r="AC211" s="20"/>
      <c r="AD211" s="20"/>
      <c r="AE211" s="20"/>
    </row>
    <row r="212" spans="1:31" s="10" customFormat="1" ht="168" customHeight="1" x14ac:dyDescent="0.3">
      <c r="B212" s="77">
        <v>1043017324</v>
      </c>
      <c r="C212" s="43" t="s">
        <v>442</v>
      </c>
      <c r="D212" s="44" t="s">
        <v>443</v>
      </c>
      <c r="E212" s="23" t="s">
        <v>806</v>
      </c>
      <c r="F212" s="44" t="s">
        <v>807</v>
      </c>
      <c r="G212" s="57">
        <v>45877</v>
      </c>
      <c r="H212" s="35">
        <v>46013</v>
      </c>
      <c r="I212" s="52">
        <v>30000000</v>
      </c>
      <c r="J212" s="137">
        <v>1</v>
      </c>
      <c r="K212" s="52">
        <v>30000000</v>
      </c>
      <c r="L212" s="138">
        <v>0</v>
      </c>
      <c r="M212" s="60">
        <v>0</v>
      </c>
      <c r="N212" s="158" t="s">
        <v>18</v>
      </c>
      <c r="O212" s="27" t="str">
        <f t="shared" ca="1" si="19"/>
        <v>FINALIZADO</v>
      </c>
      <c r="P212" s="28"/>
      <c r="Q212" s="35"/>
      <c r="R212" s="20"/>
      <c r="S212" s="20"/>
      <c r="T212" s="20"/>
      <c r="U212" s="20"/>
      <c r="V212" s="20"/>
      <c r="W212" s="20"/>
      <c r="X212" s="20"/>
      <c r="Y212" s="20"/>
      <c r="Z212" s="20"/>
      <c r="AA212" s="20"/>
      <c r="AB212" s="20"/>
      <c r="AC212" s="20"/>
      <c r="AD212" s="20"/>
      <c r="AE212" s="20"/>
    </row>
    <row r="213" spans="1:31" s="18" customFormat="1" ht="168" customHeight="1" x14ac:dyDescent="0.3">
      <c r="B213" s="30">
        <v>36546158</v>
      </c>
      <c r="C213" s="38" t="s">
        <v>808</v>
      </c>
      <c r="D213" s="31" t="s">
        <v>809</v>
      </c>
      <c r="E213" s="18" t="s">
        <v>810</v>
      </c>
      <c r="F213" s="31" t="s">
        <v>811</v>
      </c>
      <c r="G213" s="57">
        <v>45880</v>
      </c>
      <c r="H213" s="57">
        <v>45971</v>
      </c>
      <c r="I213" s="32">
        <v>21000000</v>
      </c>
      <c r="J213" s="36" t="s">
        <v>105</v>
      </c>
      <c r="K213" s="141">
        <v>21000000</v>
      </c>
      <c r="L213" s="36" t="s">
        <v>107</v>
      </c>
      <c r="M213" s="36" t="s">
        <v>107</v>
      </c>
      <c r="N213" s="156" t="s">
        <v>14</v>
      </c>
      <c r="O213" s="27" t="str">
        <f t="shared" ca="1" si="19"/>
        <v>FINALIZADO</v>
      </c>
      <c r="Q213" s="33"/>
      <c r="R213" s="50"/>
      <c r="S213" s="50"/>
      <c r="T213" s="50"/>
      <c r="U213" s="50"/>
      <c r="V213" s="50"/>
      <c r="W213" s="50"/>
      <c r="X213" s="50"/>
      <c r="Y213" s="50"/>
      <c r="Z213" s="50"/>
      <c r="AA213" s="50"/>
      <c r="AB213" s="50"/>
      <c r="AC213" s="50"/>
      <c r="AD213" s="50"/>
      <c r="AE213" s="50"/>
    </row>
    <row r="214" spans="1:31" s="10" customFormat="1" ht="168" customHeight="1" x14ac:dyDescent="0.3">
      <c r="B214" s="21">
        <v>73198539</v>
      </c>
      <c r="C214" s="37" t="s">
        <v>812</v>
      </c>
      <c r="D214" s="22" t="s">
        <v>813</v>
      </c>
      <c r="E214" s="23" t="s">
        <v>814</v>
      </c>
      <c r="F214" s="22" t="s">
        <v>815</v>
      </c>
      <c r="G214" s="58">
        <v>45877</v>
      </c>
      <c r="H214" s="58">
        <v>45968</v>
      </c>
      <c r="I214" s="52">
        <v>21000000</v>
      </c>
      <c r="J214" s="22" t="s">
        <v>105</v>
      </c>
      <c r="K214" s="234">
        <v>21000000</v>
      </c>
      <c r="L214" s="22" t="s">
        <v>107</v>
      </c>
      <c r="M214" s="22" t="s">
        <v>107</v>
      </c>
      <c r="N214" s="158" t="s">
        <v>14</v>
      </c>
      <c r="O214" s="27" t="str">
        <f t="shared" ca="1" si="19"/>
        <v>FINALIZADO</v>
      </c>
      <c r="P214" s="18"/>
      <c r="Q214" s="19"/>
    </row>
    <row r="215" spans="1:31" s="10" customFormat="1" ht="168" customHeight="1" x14ac:dyDescent="0.3">
      <c r="A215" s="18"/>
      <c r="B215" s="30">
        <v>1047421265</v>
      </c>
      <c r="C215" s="38" t="s">
        <v>49</v>
      </c>
      <c r="D215" s="38" t="s">
        <v>50</v>
      </c>
      <c r="E215" s="18" t="s">
        <v>816</v>
      </c>
      <c r="F215" s="51" t="s">
        <v>817</v>
      </c>
      <c r="G215" s="57">
        <v>45877</v>
      </c>
      <c r="H215" s="33">
        <v>46014</v>
      </c>
      <c r="I215" s="141">
        <v>36000000</v>
      </c>
      <c r="J215" s="51"/>
      <c r="K215" s="51"/>
      <c r="L215" s="51"/>
      <c r="M215" s="51"/>
      <c r="N215" s="156" t="s">
        <v>0</v>
      </c>
      <c r="O215" s="18" t="str">
        <f t="shared" ca="1" si="19"/>
        <v>FINALIZADO</v>
      </c>
      <c r="P215" s="61"/>
      <c r="Q215" s="323"/>
      <c r="R215" s="18"/>
      <c r="S215" s="18"/>
      <c r="T215" s="18"/>
    </row>
    <row r="216" spans="1:31" s="10" customFormat="1" ht="168" customHeight="1" x14ac:dyDescent="0.3">
      <c r="B216" s="74" t="s">
        <v>818</v>
      </c>
      <c r="C216" s="41" t="s">
        <v>819</v>
      </c>
      <c r="D216" s="42" t="s">
        <v>820</v>
      </c>
      <c r="E216" s="45" t="s">
        <v>821</v>
      </c>
      <c r="F216" s="112" t="s">
        <v>822</v>
      </c>
      <c r="G216" s="176">
        <v>45881</v>
      </c>
      <c r="H216" s="176">
        <v>45972</v>
      </c>
      <c r="I216" s="333">
        <v>21000000</v>
      </c>
      <c r="J216" s="334">
        <v>1</v>
      </c>
      <c r="K216" s="333">
        <v>21000000</v>
      </c>
      <c r="L216" s="335">
        <v>0</v>
      </c>
      <c r="M216" s="179">
        <v>0</v>
      </c>
      <c r="N216" s="161" t="s">
        <v>18</v>
      </c>
      <c r="O216" s="27" t="str">
        <f t="shared" ca="1" si="19"/>
        <v>FINALIZADO</v>
      </c>
      <c r="P216" s="71"/>
      <c r="Q216" s="72"/>
    </row>
    <row r="217" spans="1:31" s="10" customFormat="1" ht="168" customHeight="1" x14ac:dyDescent="0.3">
      <c r="B217" s="30">
        <v>7691905</v>
      </c>
      <c r="C217" s="38" t="s">
        <v>823</v>
      </c>
      <c r="D217" s="31" t="s">
        <v>824</v>
      </c>
      <c r="E217" s="18" t="s">
        <v>825</v>
      </c>
      <c r="F217" s="31" t="s">
        <v>826</v>
      </c>
      <c r="G217" s="15">
        <v>45881</v>
      </c>
      <c r="H217" s="15">
        <v>46009</v>
      </c>
      <c r="I217" s="203">
        <v>12000000</v>
      </c>
      <c r="J217" s="191">
        <v>1</v>
      </c>
      <c r="K217" s="186">
        <v>16934000</v>
      </c>
      <c r="L217" s="31" t="s">
        <v>107</v>
      </c>
      <c r="M217" s="186" t="s">
        <v>827</v>
      </c>
      <c r="N217" s="156" t="s">
        <v>29</v>
      </c>
      <c r="O217" s="18" t="str">
        <f t="shared" ca="1" si="19"/>
        <v>FINALIZADO</v>
      </c>
      <c r="P217" s="120"/>
      <c r="Q217" s="76"/>
    </row>
    <row r="218" spans="1:31" s="10" customFormat="1" ht="168" customHeight="1" x14ac:dyDescent="0.3">
      <c r="B218" s="144">
        <v>12143626</v>
      </c>
      <c r="C218" s="122" t="s">
        <v>395</v>
      </c>
      <c r="D218" s="89" t="s">
        <v>396</v>
      </c>
      <c r="E218" s="71" t="s">
        <v>828</v>
      </c>
      <c r="F218" s="88" t="s">
        <v>829</v>
      </c>
      <c r="G218" s="139">
        <v>45882</v>
      </c>
      <c r="H218" s="125">
        <v>46018</v>
      </c>
      <c r="I218" s="180">
        <v>36000000</v>
      </c>
      <c r="J218" s="40" t="s">
        <v>105</v>
      </c>
      <c r="K218" s="40" t="s">
        <v>830</v>
      </c>
      <c r="L218" s="40" t="s">
        <v>107</v>
      </c>
      <c r="M218" s="40" t="s">
        <v>831</v>
      </c>
      <c r="N218" s="164" t="s">
        <v>32</v>
      </c>
      <c r="O218" s="71" t="str">
        <f t="shared" ca="1" si="19"/>
        <v>FINALIZADO</v>
      </c>
      <c r="P218" s="18"/>
      <c r="Q218" s="33"/>
      <c r="R218" s="20"/>
      <c r="S218" s="20"/>
      <c r="T218" s="20"/>
      <c r="U218" s="20"/>
      <c r="V218" s="20"/>
      <c r="W218" s="20"/>
      <c r="X218" s="20"/>
      <c r="Y218" s="20"/>
      <c r="Z218" s="20"/>
      <c r="AA218" s="20"/>
      <c r="AB218" s="20"/>
      <c r="AC218" s="20"/>
      <c r="AD218" s="20"/>
      <c r="AE218" s="20"/>
    </row>
    <row r="219" spans="1:31" s="10" customFormat="1" ht="168" customHeight="1" x14ac:dyDescent="0.3">
      <c r="B219" s="21">
        <v>30777717</v>
      </c>
      <c r="C219" s="37" t="s">
        <v>400</v>
      </c>
      <c r="D219" s="22" t="s">
        <v>401</v>
      </c>
      <c r="E219" s="28" t="s">
        <v>832</v>
      </c>
      <c r="F219" s="22" t="s">
        <v>833</v>
      </c>
      <c r="G219" s="58">
        <v>45890</v>
      </c>
      <c r="H219" s="58">
        <v>46020</v>
      </c>
      <c r="I219" s="26">
        <v>26880000</v>
      </c>
      <c r="J219" s="196">
        <v>1</v>
      </c>
      <c r="K219" s="214">
        <v>38466667</v>
      </c>
      <c r="L219" s="22" t="s">
        <v>107</v>
      </c>
      <c r="M219" s="22" t="s">
        <v>834</v>
      </c>
      <c r="N219" s="163" t="s">
        <v>31</v>
      </c>
      <c r="O219" s="27" t="str">
        <f t="shared" ca="1" si="19"/>
        <v>FINALIZADO</v>
      </c>
      <c r="P219" s="28"/>
      <c r="Q219" s="29"/>
      <c r="R219" s="20"/>
      <c r="S219" s="20"/>
      <c r="T219" s="20"/>
      <c r="U219" s="20"/>
      <c r="V219" s="20"/>
      <c r="W219" s="20"/>
      <c r="X219" s="20"/>
      <c r="Y219" s="20"/>
      <c r="Z219" s="20"/>
      <c r="AA219" s="20"/>
      <c r="AB219" s="20"/>
      <c r="AC219" s="20"/>
      <c r="AD219" s="20"/>
      <c r="AE219" s="20"/>
    </row>
    <row r="220" spans="1:31" s="18" customFormat="1" ht="168" customHeight="1" x14ac:dyDescent="0.3">
      <c r="A220" s="10"/>
      <c r="B220" s="77">
        <v>1020836975</v>
      </c>
      <c r="C220" s="43" t="s">
        <v>382</v>
      </c>
      <c r="D220" s="44" t="s">
        <v>383</v>
      </c>
      <c r="E220" s="28" t="s">
        <v>835</v>
      </c>
      <c r="F220" s="44" t="s">
        <v>836</v>
      </c>
      <c r="G220" s="58">
        <v>45894</v>
      </c>
      <c r="H220" s="35">
        <v>46021</v>
      </c>
      <c r="I220" s="52">
        <v>15000000</v>
      </c>
      <c r="J220" s="44" t="s">
        <v>105</v>
      </c>
      <c r="K220" s="168">
        <f>5000000+5000000+5000000+5000000+1000000</f>
        <v>21000000</v>
      </c>
      <c r="L220" s="44" t="s">
        <v>107</v>
      </c>
      <c r="M220" s="44" t="s">
        <v>837</v>
      </c>
      <c r="N220" s="163" t="s">
        <v>26</v>
      </c>
      <c r="O220" s="17" t="str">
        <f t="shared" ca="1" si="19"/>
        <v>FINALIZADO</v>
      </c>
      <c r="Q220" s="55"/>
      <c r="R220" s="20"/>
      <c r="S220" s="20"/>
      <c r="T220" s="20"/>
      <c r="U220" s="20"/>
      <c r="V220" s="20"/>
      <c r="W220" s="20"/>
      <c r="X220" s="20"/>
      <c r="Y220" s="20"/>
      <c r="Z220" s="20"/>
      <c r="AA220" s="20"/>
      <c r="AB220" s="20"/>
      <c r="AC220" s="20"/>
      <c r="AD220" s="20"/>
      <c r="AE220" s="20"/>
    </row>
    <row r="221" spans="1:31" s="18" customFormat="1" ht="168" customHeight="1" x14ac:dyDescent="0.3">
      <c r="A221" s="73"/>
      <c r="B221" s="30">
        <v>1083434022</v>
      </c>
      <c r="C221" s="306" t="s">
        <v>838</v>
      </c>
      <c r="D221" s="93" t="s">
        <v>839</v>
      </c>
      <c r="E221" s="18" t="s">
        <v>840</v>
      </c>
      <c r="F221" s="31" t="s">
        <v>841</v>
      </c>
      <c r="G221" s="57">
        <v>45894</v>
      </c>
      <c r="H221" s="57">
        <v>45985</v>
      </c>
      <c r="I221" s="217">
        <v>20000000</v>
      </c>
      <c r="J221" s="268">
        <f>K221/I221</f>
        <v>1</v>
      </c>
      <c r="K221" s="217">
        <v>20000000</v>
      </c>
      <c r="L221" s="31" t="s">
        <v>107</v>
      </c>
      <c r="M221" s="31" t="s">
        <v>107</v>
      </c>
      <c r="N221" s="280" t="s">
        <v>7</v>
      </c>
      <c r="O221" s="27" t="str">
        <f t="shared" ca="1" si="19"/>
        <v>FINALIZADO</v>
      </c>
      <c r="Q221" s="33"/>
      <c r="R221" s="50"/>
      <c r="S221" s="50"/>
      <c r="T221" s="50"/>
      <c r="U221" s="50"/>
      <c r="V221" s="50"/>
      <c r="W221" s="50"/>
      <c r="X221" s="50"/>
      <c r="Y221" s="50"/>
      <c r="Z221" s="50"/>
      <c r="AA221" s="50"/>
      <c r="AB221" s="50"/>
      <c r="AC221" s="50"/>
      <c r="AD221" s="50"/>
      <c r="AE221" s="50"/>
    </row>
    <row r="222" spans="1:31" s="28" customFormat="1" ht="168" customHeight="1" x14ac:dyDescent="0.3">
      <c r="A222" s="10"/>
      <c r="B222" s="144">
        <v>1096220369</v>
      </c>
      <c r="C222" s="122" t="s">
        <v>413</v>
      </c>
      <c r="D222" s="89" t="s">
        <v>414</v>
      </c>
      <c r="E222" s="71" t="s">
        <v>842</v>
      </c>
      <c r="F222" s="89" t="s">
        <v>843</v>
      </c>
      <c r="G222" s="133">
        <v>45894</v>
      </c>
      <c r="H222" s="133">
        <v>46022</v>
      </c>
      <c r="I222" s="269">
        <v>25500000</v>
      </c>
      <c r="J222" s="191">
        <v>1</v>
      </c>
      <c r="K222" s="225">
        <v>35983000</v>
      </c>
      <c r="L222" s="89" t="s">
        <v>107</v>
      </c>
      <c r="M222" s="225" t="s">
        <v>844</v>
      </c>
      <c r="N222" s="156" t="s">
        <v>29</v>
      </c>
      <c r="O222" s="18" t="str">
        <f t="shared" ca="1" si="19"/>
        <v>FINALIZADO</v>
      </c>
      <c r="P222" s="90"/>
      <c r="Q222" s="35"/>
      <c r="R222" s="20"/>
      <c r="S222" s="20"/>
      <c r="T222" s="20"/>
      <c r="U222" s="20"/>
      <c r="V222" s="20"/>
      <c r="W222" s="20"/>
      <c r="X222" s="20"/>
      <c r="Y222" s="20"/>
      <c r="Z222" s="20"/>
      <c r="AA222" s="20"/>
      <c r="AB222" s="20"/>
      <c r="AC222" s="20"/>
      <c r="AD222" s="20"/>
      <c r="AE222" s="20"/>
    </row>
    <row r="223" spans="1:31" s="18" customFormat="1" ht="168" customHeight="1" x14ac:dyDescent="0.3">
      <c r="A223" s="73"/>
      <c r="B223" s="30">
        <v>1047498308</v>
      </c>
      <c r="C223" s="38" t="s">
        <v>845</v>
      </c>
      <c r="D223" s="31" t="s">
        <v>846</v>
      </c>
      <c r="E223" s="18" t="s">
        <v>847</v>
      </c>
      <c r="F223" s="31" t="s">
        <v>848</v>
      </c>
      <c r="G223" s="15">
        <v>45895</v>
      </c>
      <c r="H223" s="15">
        <v>46022</v>
      </c>
      <c r="I223" s="203">
        <v>24000000</v>
      </c>
      <c r="J223" s="191">
        <v>1</v>
      </c>
      <c r="K223" s="186">
        <v>33600000</v>
      </c>
      <c r="L223" s="31" t="s">
        <v>107</v>
      </c>
      <c r="M223" s="186" t="s">
        <v>849</v>
      </c>
      <c r="N223" s="156" t="s">
        <v>29</v>
      </c>
      <c r="O223" s="18" t="str">
        <f t="shared" ca="1" si="19"/>
        <v>FINALIZADO</v>
      </c>
      <c r="P223" s="90"/>
      <c r="Q223" s="35"/>
      <c r="R223" s="50"/>
      <c r="S223" s="50"/>
      <c r="T223" s="50"/>
      <c r="U223" s="50"/>
      <c r="V223" s="50"/>
      <c r="W223" s="50"/>
      <c r="X223" s="50"/>
      <c r="Y223" s="50"/>
      <c r="Z223" s="50"/>
      <c r="AA223" s="50"/>
      <c r="AB223" s="50"/>
      <c r="AC223" s="50"/>
      <c r="AD223" s="50"/>
      <c r="AE223" s="50"/>
    </row>
    <row r="224" spans="1:31" s="10" customFormat="1" ht="168" customHeight="1" x14ac:dyDescent="0.3">
      <c r="B224" s="77">
        <v>1052957819</v>
      </c>
      <c r="C224" s="43" t="s">
        <v>477</v>
      </c>
      <c r="D224" s="44" t="s">
        <v>478</v>
      </c>
      <c r="E224" s="28" t="s">
        <v>850</v>
      </c>
      <c r="F224" s="44" t="s">
        <v>851</v>
      </c>
      <c r="G224" s="25">
        <v>45903</v>
      </c>
      <c r="H224" s="25">
        <v>46006</v>
      </c>
      <c r="I224" s="206">
        <v>14000000</v>
      </c>
      <c r="J224" s="251">
        <v>1</v>
      </c>
      <c r="K224" s="189">
        <v>14000000</v>
      </c>
      <c r="L224" s="44" t="s">
        <v>107</v>
      </c>
      <c r="M224" s="44" t="s">
        <v>107</v>
      </c>
      <c r="N224" s="156" t="s">
        <v>29</v>
      </c>
      <c r="O224" s="18" t="str">
        <f t="shared" ca="1" si="19"/>
        <v>FINALIZADO</v>
      </c>
      <c r="P224" s="90"/>
      <c r="Q224" s="35"/>
      <c r="R224" s="20"/>
      <c r="S224" s="20"/>
      <c r="T224" s="20"/>
      <c r="U224" s="20"/>
      <c r="V224" s="20"/>
      <c r="W224" s="20"/>
      <c r="X224" s="20"/>
      <c r="Y224" s="20"/>
      <c r="Z224" s="20"/>
      <c r="AA224" s="20"/>
      <c r="AB224" s="20"/>
      <c r="AC224" s="20"/>
      <c r="AD224" s="20"/>
      <c r="AE224" s="20"/>
    </row>
    <row r="225" spans="1:31" s="28" customFormat="1" ht="168" customHeight="1" x14ac:dyDescent="0.3">
      <c r="A225" s="53"/>
      <c r="B225" s="30">
        <v>55221351</v>
      </c>
      <c r="C225" s="306" t="s">
        <v>852</v>
      </c>
      <c r="D225" s="93" t="s">
        <v>853</v>
      </c>
      <c r="E225" s="18" t="s">
        <v>854</v>
      </c>
      <c r="F225" s="31" t="s">
        <v>855</v>
      </c>
      <c r="G225" s="57">
        <v>45917</v>
      </c>
      <c r="H225" s="57">
        <v>46022</v>
      </c>
      <c r="I225" s="217">
        <v>20000000</v>
      </c>
      <c r="J225" s="268">
        <f t="shared" ref="J225:J226" si="21">K225/I225</f>
        <v>1</v>
      </c>
      <c r="K225" s="217">
        <v>20000000</v>
      </c>
      <c r="L225" s="31" t="s">
        <v>107</v>
      </c>
      <c r="M225" s="31" t="s">
        <v>107</v>
      </c>
      <c r="N225" s="283" t="s">
        <v>7</v>
      </c>
      <c r="O225" s="87" t="str">
        <f t="shared" ca="1" si="19"/>
        <v>FINALIZADO</v>
      </c>
      <c r="Q225" s="35"/>
      <c r="R225" s="56"/>
      <c r="S225" s="56"/>
      <c r="T225" s="56"/>
      <c r="U225" s="56"/>
      <c r="V225" s="56"/>
      <c r="W225" s="56"/>
      <c r="X225" s="56"/>
      <c r="Y225" s="56"/>
      <c r="Z225" s="56"/>
      <c r="AA225" s="56"/>
      <c r="AB225" s="56"/>
      <c r="AC225" s="56"/>
      <c r="AD225" s="56"/>
      <c r="AE225" s="56"/>
    </row>
    <row r="226" spans="1:31" s="28" customFormat="1" ht="168" customHeight="1" x14ac:dyDescent="0.3">
      <c r="A226" s="10"/>
      <c r="B226" s="312">
        <v>22913993</v>
      </c>
      <c r="C226" s="306" t="s">
        <v>434</v>
      </c>
      <c r="D226" s="93" t="s">
        <v>435</v>
      </c>
      <c r="E226" s="18" t="s">
        <v>856</v>
      </c>
      <c r="F226" s="31" t="s">
        <v>857</v>
      </c>
      <c r="G226" s="57">
        <v>45902</v>
      </c>
      <c r="H226" s="33">
        <v>46006</v>
      </c>
      <c r="I226" s="217">
        <v>15253333</v>
      </c>
      <c r="J226" s="268">
        <f t="shared" si="21"/>
        <v>0.97246503436330933</v>
      </c>
      <c r="K226" s="217">
        <v>14833333</v>
      </c>
      <c r="L226" s="31" t="s">
        <v>107</v>
      </c>
      <c r="M226" s="31" t="s">
        <v>755</v>
      </c>
      <c r="N226" s="280" t="s">
        <v>7</v>
      </c>
      <c r="O226" s="28" t="str">
        <f t="shared" ca="1" si="19"/>
        <v>FINALIZADO</v>
      </c>
      <c r="Q226" s="29"/>
      <c r="R226" s="20"/>
      <c r="S226" s="20"/>
      <c r="T226" s="20"/>
      <c r="U226" s="20"/>
      <c r="V226" s="20"/>
      <c r="W226" s="20"/>
      <c r="X226" s="20"/>
      <c r="Y226" s="20"/>
      <c r="Z226" s="20"/>
      <c r="AA226" s="20"/>
      <c r="AB226" s="20"/>
      <c r="AC226" s="20"/>
      <c r="AD226" s="20"/>
      <c r="AE226" s="20"/>
    </row>
    <row r="227" spans="1:31" s="28" customFormat="1" ht="168" customHeight="1" x14ac:dyDescent="0.3">
      <c r="A227" s="10"/>
      <c r="B227" s="109">
        <v>9171379</v>
      </c>
      <c r="C227" s="110" t="s">
        <v>858</v>
      </c>
      <c r="D227" s="134" t="s">
        <v>859</v>
      </c>
      <c r="E227" s="27" t="s">
        <v>860</v>
      </c>
      <c r="F227" s="134" t="s">
        <v>861</v>
      </c>
      <c r="G227" s="176">
        <v>45902</v>
      </c>
      <c r="H227" s="92">
        <v>46006</v>
      </c>
      <c r="I227" s="111">
        <v>27733333</v>
      </c>
      <c r="J227" s="89" t="s">
        <v>105</v>
      </c>
      <c r="K227" s="260">
        <v>27733333</v>
      </c>
      <c r="L227" s="134" t="s">
        <v>107</v>
      </c>
      <c r="M227" s="134" t="s">
        <v>107</v>
      </c>
      <c r="N227" s="163" t="s">
        <v>22</v>
      </c>
      <c r="O227" s="27" t="str">
        <f t="shared" ca="1" si="19"/>
        <v>FINALIZADO</v>
      </c>
      <c r="Q227" s="55"/>
      <c r="R227" s="10"/>
      <c r="S227" s="10"/>
      <c r="T227" s="10"/>
      <c r="U227" s="10"/>
      <c r="V227" s="10"/>
      <c r="W227" s="10"/>
      <c r="X227" s="10"/>
      <c r="Y227" s="10"/>
      <c r="Z227" s="10"/>
      <c r="AA227" s="10"/>
      <c r="AB227" s="10"/>
      <c r="AC227" s="10"/>
      <c r="AD227" s="10"/>
      <c r="AE227" s="10"/>
    </row>
    <row r="228" spans="1:31" s="28" customFormat="1" ht="168" customHeight="1" x14ac:dyDescent="0.3">
      <c r="A228" s="10"/>
      <c r="B228" s="30">
        <v>7690855</v>
      </c>
      <c r="C228" s="38" t="s">
        <v>485</v>
      </c>
      <c r="D228" s="31" t="s">
        <v>486</v>
      </c>
      <c r="E228" s="18" t="s">
        <v>862</v>
      </c>
      <c r="F228" s="31" t="s">
        <v>863</v>
      </c>
      <c r="G228" s="15">
        <v>45902</v>
      </c>
      <c r="H228" s="15">
        <v>46006</v>
      </c>
      <c r="I228" s="227">
        <v>21000000</v>
      </c>
      <c r="J228" s="220">
        <v>1</v>
      </c>
      <c r="K228" s="228">
        <v>21000000</v>
      </c>
      <c r="L228" s="31" t="s">
        <v>107</v>
      </c>
      <c r="M228" s="31" t="s">
        <v>107</v>
      </c>
      <c r="N228" s="156" t="s">
        <v>29</v>
      </c>
      <c r="O228" s="18" t="str">
        <f t="shared" ca="1" si="19"/>
        <v>FINALIZADO</v>
      </c>
      <c r="P228" s="90"/>
      <c r="Q228" s="29"/>
      <c r="R228" s="20"/>
      <c r="S228" s="20"/>
      <c r="T228" s="20"/>
      <c r="U228" s="20"/>
      <c r="V228" s="20"/>
      <c r="W228" s="20"/>
      <c r="X228" s="20"/>
      <c r="Y228" s="20"/>
      <c r="Z228" s="20"/>
      <c r="AA228" s="20"/>
      <c r="AB228" s="20"/>
      <c r="AC228" s="20"/>
      <c r="AD228" s="20"/>
      <c r="AE228" s="20"/>
    </row>
    <row r="229" spans="1:31" s="28" customFormat="1" ht="168" customHeight="1" x14ac:dyDescent="0.3">
      <c r="A229" s="10"/>
      <c r="B229" s="109">
        <v>900239396</v>
      </c>
      <c r="C229" s="134" t="s">
        <v>864</v>
      </c>
      <c r="D229" s="134" t="s">
        <v>864</v>
      </c>
      <c r="E229" s="87" t="s">
        <v>865</v>
      </c>
      <c r="F229" s="134" t="s">
        <v>866</v>
      </c>
      <c r="G229" s="176">
        <v>45908</v>
      </c>
      <c r="H229" s="176">
        <v>46022</v>
      </c>
      <c r="I229" s="229">
        <v>45278800</v>
      </c>
      <c r="J229" s="38" t="s">
        <v>105</v>
      </c>
      <c r="K229" s="235">
        <v>45278800</v>
      </c>
      <c r="L229" s="36" t="s">
        <v>107</v>
      </c>
      <c r="M229" s="36" t="s">
        <v>107</v>
      </c>
      <c r="N229" s="165" t="s">
        <v>14</v>
      </c>
      <c r="O229" s="87" t="str">
        <f t="shared" ca="1" si="19"/>
        <v>FINALIZADO</v>
      </c>
      <c r="P229" s="90"/>
      <c r="Q229" s="29"/>
      <c r="R229" s="20"/>
      <c r="S229" s="20"/>
      <c r="T229" s="20"/>
      <c r="U229" s="20"/>
      <c r="V229" s="20"/>
      <c r="W229" s="20"/>
      <c r="X229" s="20"/>
      <c r="Y229" s="20"/>
      <c r="Z229" s="20"/>
      <c r="AA229" s="20"/>
      <c r="AB229" s="20"/>
      <c r="AC229" s="20"/>
      <c r="AD229" s="20"/>
      <c r="AE229" s="20"/>
    </row>
    <row r="230" spans="1:31" s="18" customFormat="1" ht="168" customHeight="1" x14ac:dyDescent="0.3">
      <c r="A230" s="10"/>
      <c r="B230" s="30">
        <v>12194537</v>
      </c>
      <c r="C230" s="38" t="s">
        <v>481</v>
      </c>
      <c r="D230" s="31" t="s">
        <v>482</v>
      </c>
      <c r="E230" s="18" t="s">
        <v>867</v>
      </c>
      <c r="F230" s="31" t="s">
        <v>868</v>
      </c>
      <c r="G230" s="15">
        <v>45902</v>
      </c>
      <c r="H230" s="15">
        <v>46006</v>
      </c>
      <c r="I230" s="230">
        <v>17500000</v>
      </c>
      <c r="J230" s="192">
        <v>1</v>
      </c>
      <c r="K230" s="231">
        <v>17333333.329999998</v>
      </c>
      <c r="L230" s="44" t="s">
        <v>107</v>
      </c>
      <c r="M230" s="44" t="s">
        <v>107</v>
      </c>
      <c r="N230" s="156" t="s">
        <v>29</v>
      </c>
      <c r="O230" s="18" t="str">
        <f t="shared" ca="1" si="19"/>
        <v>FINALIZADO</v>
      </c>
      <c r="P230" s="61"/>
      <c r="Q230" s="19"/>
      <c r="R230" s="20"/>
      <c r="S230" s="20"/>
      <c r="T230" s="20"/>
      <c r="U230" s="20"/>
      <c r="V230" s="20"/>
      <c r="W230" s="20"/>
      <c r="X230" s="20"/>
      <c r="Y230" s="20"/>
      <c r="Z230" s="20"/>
      <c r="AA230" s="20"/>
      <c r="AB230" s="20"/>
      <c r="AC230" s="20"/>
      <c r="AD230" s="20"/>
      <c r="AE230" s="20"/>
    </row>
    <row r="231" spans="1:31" s="10" customFormat="1" ht="168" customHeight="1" x14ac:dyDescent="0.3">
      <c r="B231" s="74">
        <v>1049534223</v>
      </c>
      <c r="C231" s="41" t="s">
        <v>869</v>
      </c>
      <c r="D231" s="42" t="s">
        <v>870</v>
      </c>
      <c r="E231" s="45" t="s">
        <v>871</v>
      </c>
      <c r="F231" s="112" t="s">
        <v>872</v>
      </c>
      <c r="G231" s="176">
        <v>45908</v>
      </c>
      <c r="H231" s="223">
        <v>45998</v>
      </c>
      <c r="I231" s="52">
        <v>27000000</v>
      </c>
      <c r="J231" s="197">
        <v>1</v>
      </c>
      <c r="K231" s="213">
        <v>27000000</v>
      </c>
      <c r="L231" s="44" t="s">
        <v>107</v>
      </c>
      <c r="M231" s="44" t="s">
        <v>107</v>
      </c>
      <c r="N231" s="224" t="s">
        <v>31</v>
      </c>
      <c r="O231" s="27" t="str">
        <f t="shared" ca="1" si="19"/>
        <v>FINALIZADO</v>
      </c>
      <c r="P231" s="71"/>
      <c r="Q231" s="72"/>
      <c r="R231" s="20"/>
      <c r="S231" s="20"/>
      <c r="T231" s="20"/>
      <c r="U231" s="20"/>
      <c r="V231" s="20"/>
      <c r="W231" s="20"/>
      <c r="X231" s="20"/>
      <c r="Y231" s="20"/>
      <c r="Z231" s="20"/>
      <c r="AA231" s="20"/>
      <c r="AB231" s="20"/>
      <c r="AC231" s="20"/>
      <c r="AD231" s="20"/>
      <c r="AE231" s="20"/>
    </row>
    <row r="232" spans="1:31" s="10" customFormat="1" ht="168" customHeight="1" x14ac:dyDescent="0.3">
      <c r="B232" s="30">
        <v>1026571526</v>
      </c>
      <c r="C232" s="38" t="s">
        <v>341</v>
      </c>
      <c r="D232" s="31" t="s">
        <v>342</v>
      </c>
      <c r="E232" s="18" t="s">
        <v>873</v>
      </c>
      <c r="F232" s="31" t="s">
        <v>874</v>
      </c>
      <c r="G232" s="15">
        <v>45904</v>
      </c>
      <c r="H232" s="236">
        <v>46006</v>
      </c>
      <c r="I232" s="203">
        <v>7000000</v>
      </c>
      <c r="J232" s="237">
        <v>1</v>
      </c>
      <c r="K232" s="186">
        <v>7000000</v>
      </c>
      <c r="L232" s="31" t="s">
        <v>107</v>
      </c>
      <c r="M232" s="31" t="s">
        <v>107</v>
      </c>
      <c r="N232" s="238" t="s">
        <v>29</v>
      </c>
      <c r="O232" s="18" t="str">
        <f t="shared" ca="1" si="19"/>
        <v>FINALIZADO</v>
      </c>
      <c r="P232" s="61"/>
      <c r="Q232" s="19"/>
      <c r="R232" s="20"/>
      <c r="S232" s="20"/>
      <c r="T232" s="20"/>
      <c r="U232" s="20"/>
      <c r="V232" s="20"/>
      <c r="W232" s="20"/>
      <c r="X232" s="20"/>
      <c r="Y232" s="20"/>
      <c r="Z232" s="20"/>
      <c r="AA232" s="20"/>
      <c r="AB232" s="20"/>
      <c r="AC232" s="20"/>
      <c r="AD232" s="20"/>
      <c r="AE232" s="20"/>
    </row>
    <row r="233" spans="1:31" s="10" customFormat="1" ht="168" customHeight="1" x14ac:dyDescent="0.3">
      <c r="B233" s="74">
        <v>73475773</v>
      </c>
      <c r="C233" s="41" t="s">
        <v>378</v>
      </c>
      <c r="D233" s="42" t="s">
        <v>379</v>
      </c>
      <c r="E233" s="45" t="s">
        <v>875</v>
      </c>
      <c r="F233" s="42" t="s">
        <v>876</v>
      </c>
      <c r="G233" s="139">
        <v>45922</v>
      </c>
      <c r="H233" s="139">
        <v>46012</v>
      </c>
      <c r="I233" s="75">
        <v>18000000</v>
      </c>
      <c r="J233" s="39" t="s">
        <v>105</v>
      </c>
      <c r="K233" s="75">
        <v>18000000</v>
      </c>
      <c r="L233" s="146">
        <v>0</v>
      </c>
      <c r="M233" s="146">
        <v>0</v>
      </c>
      <c r="N233" s="161" t="s">
        <v>18</v>
      </c>
      <c r="O233" s="27" t="str">
        <f t="shared" ca="1" si="19"/>
        <v>FINALIZADO</v>
      </c>
      <c r="P233" s="28"/>
      <c r="Q233" s="29"/>
      <c r="R233" s="20"/>
      <c r="S233" s="20"/>
      <c r="T233" s="20"/>
      <c r="U233" s="20"/>
      <c r="V233" s="20"/>
      <c r="W233" s="20"/>
      <c r="X233" s="20"/>
      <c r="Y233" s="20"/>
      <c r="Z233" s="20"/>
      <c r="AA233" s="20"/>
      <c r="AB233" s="20"/>
      <c r="AC233" s="20"/>
      <c r="AD233" s="20"/>
      <c r="AE233" s="20"/>
    </row>
    <row r="234" spans="1:31" s="10" customFormat="1" ht="168" customHeight="1" x14ac:dyDescent="0.3">
      <c r="B234" s="21">
        <v>1075666391</v>
      </c>
      <c r="C234" s="37" t="s">
        <v>877</v>
      </c>
      <c r="D234" s="22" t="s">
        <v>878</v>
      </c>
      <c r="E234" s="23" t="s">
        <v>879</v>
      </c>
      <c r="F234" s="22" t="s">
        <v>880</v>
      </c>
      <c r="G234" s="58">
        <v>45904</v>
      </c>
      <c r="H234" s="58">
        <v>45994</v>
      </c>
      <c r="I234" s="26">
        <v>30000000</v>
      </c>
      <c r="J234" s="22" t="s">
        <v>105</v>
      </c>
      <c r="K234" s="168">
        <v>30000000</v>
      </c>
      <c r="L234" s="22" t="s">
        <v>107</v>
      </c>
      <c r="M234" s="22" t="s">
        <v>107</v>
      </c>
      <c r="N234" s="160" t="s">
        <v>14</v>
      </c>
      <c r="O234" s="17" t="str">
        <f t="shared" ca="1" si="19"/>
        <v>FINALIZADO</v>
      </c>
      <c r="P234" s="18"/>
      <c r="Q234" s="19"/>
    </row>
    <row r="235" spans="1:31" s="20" customFormat="1" ht="168" customHeight="1" x14ac:dyDescent="0.3">
      <c r="A235" s="10"/>
      <c r="B235" s="30">
        <v>12138066</v>
      </c>
      <c r="C235" s="306" t="s">
        <v>254</v>
      </c>
      <c r="D235" s="93" t="s">
        <v>446</v>
      </c>
      <c r="E235" s="18" t="s">
        <v>881</v>
      </c>
      <c r="F235" s="31" t="s">
        <v>882</v>
      </c>
      <c r="G235" s="57">
        <v>45904</v>
      </c>
      <c r="H235" s="33">
        <v>46014</v>
      </c>
      <c r="I235" s="217">
        <v>18333333</v>
      </c>
      <c r="J235" s="268">
        <f>K235/I235</f>
        <v>1</v>
      </c>
      <c r="K235" s="217">
        <v>18333333</v>
      </c>
      <c r="L235" s="31" t="s">
        <v>107</v>
      </c>
      <c r="M235" s="31" t="s">
        <v>755</v>
      </c>
      <c r="N235" s="276" t="s">
        <v>7</v>
      </c>
      <c r="O235" s="17" t="str">
        <f t="shared" ca="1" si="19"/>
        <v>FINALIZADO</v>
      </c>
      <c r="P235" s="18"/>
      <c r="Q235" s="19"/>
    </row>
    <row r="236" spans="1:31" s="20" customFormat="1" ht="168" customHeight="1" x14ac:dyDescent="0.3">
      <c r="A236" s="10"/>
      <c r="B236" s="74">
        <v>1052077110</v>
      </c>
      <c r="C236" s="41" t="s">
        <v>96</v>
      </c>
      <c r="D236" s="42" t="s">
        <v>97</v>
      </c>
      <c r="E236" s="45" t="s">
        <v>883</v>
      </c>
      <c r="F236" s="42" t="s">
        <v>884</v>
      </c>
      <c r="G236" s="176">
        <v>45904</v>
      </c>
      <c r="H236" s="92">
        <v>46010</v>
      </c>
      <c r="I236" s="75">
        <v>15000000</v>
      </c>
      <c r="J236" s="41" t="s">
        <v>105</v>
      </c>
      <c r="K236" s="252">
        <v>17666666</v>
      </c>
      <c r="L236" s="41" t="s">
        <v>107</v>
      </c>
      <c r="M236" s="41" t="s">
        <v>885</v>
      </c>
      <c r="N236" s="153" t="s">
        <v>32</v>
      </c>
      <c r="O236" s="27" t="str">
        <f t="shared" ca="1" si="19"/>
        <v>FINALIZADO</v>
      </c>
      <c r="P236" s="28"/>
      <c r="Q236" s="29"/>
    </row>
    <row r="237" spans="1:31" s="56" customFormat="1" ht="168" customHeight="1" x14ac:dyDescent="0.3">
      <c r="A237" s="53"/>
      <c r="B237" s="30">
        <v>22785541</v>
      </c>
      <c r="C237" s="306" t="s">
        <v>886</v>
      </c>
      <c r="D237" s="93" t="s">
        <v>887</v>
      </c>
      <c r="E237" s="18" t="s">
        <v>888</v>
      </c>
      <c r="F237" s="31" t="s">
        <v>889</v>
      </c>
      <c r="G237" s="57">
        <v>45912</v>
      </c>
      <c r="H237" s="57">
        <v>46006</v>
      </c>
      <c r="I237" s="217">
        <v>21000000</v>
      </c>
      <c r="J237" s="268">
        <f>K237/I237</f>
        <v>1</v>
      </c>
      <c r="K237" s="217">
        <v>21000000</v>
      </c>
      <c r="L237" s="31" t="s">
        <v>107</v>
      </c>
      <c r="M237" s="31" t="s">
        <v>107</v>
      </c>
      <c r="N237" s="280" t="s">
        <v>7</v>
      </c>
      <c r="O237" s="27" t="str">
        <f t="shared" ca="1" si="19"/>
        <v>FINALIZADO</v>
      </c>
      <c r="P237" s="28"/>
      <c r="Q237" s="35"/>
    </row>
    <row r="238" spans="1:31" s="56" customFormat="1" ht="168" customHeight="1" x14ac:dyDescent="0.3">
      <c r="A238" s="10"/>
      <c r="B238" s="109">
        <v>1043009040</v>
      </c>
      <c r="C238" s="110" t="s">
        <v>463</v>
      </c>
      <c r="D238" s="134" t="s">
        <v>464</v>
      </c>
      <c r="E238" s="87" t="s">
        <v>890</v>
      </c>
      <c r="F238" s="134" t="s">
        <v>891</v>
      </c>
      <c r="G238" s="139">
        <v>45904</v>
      </c>
      <c r="H238" s="139">
        <v>46006</v>
      </c>
      <c r="I238" s="169">
        <v>14000000</v>
      </c>
      <c r="J238" s="40" t="s">
        <v>105</v>
      </c>
      <c r="K238" s="40" t="s">
        <v>892</v>
      </c>
      <c r="L238" s="40" t="s">
        <v>107</v>
      </c>
      <c r="M238" s="40" t="s">
        <v>100</v>
      </c>
      <c r="N238" s="158" t="s">
        <v>32</v>
      </c>
      <c r="O238" s="27" t="str">
        <f t="shared" ca="1" si="19"/>
        <v>FINALIZADO</v>
      </c>
      <c r="P238" s="28"/>
      <c r="Q238" s="35"/>
      <c r="R238" s="20"/>
      <c r="S238" s="20"/>
      <c r="T238" s="20"/>
      <c r="U238" s="20"/>
      <c r="V238" s="20"/>
      <c r="W238" s="20"/>
      <c r="X238" s="20"/>
      <c r="Y238" s="20"/>
      <c r="Z238" s="20"/>
      <c r="AA238" s="20"/>
      <c r="AB238" s="20"/>
      <c r="AC238" s="20"/>
      <c r="AD238" s="20"/>
      <c r="AE238" s="20"/>
    </row>
    <row r="239" spans="1:31" s="56" customFormat="1" ht="168" customHeight="1" x14ac:dyDescent="0.3">
      <c r="A239" s="10"/>
      <c r="B239" s="21">
        <v>1050948163</v>
      </c>
      <c r="C239" s="37" t="s">
        <v>893</v>
      </c>
      <c r="D239" s="22" t="s">
        <v>894</v>
      </c>
      <c r="E239" s="23" t="s">
        <v>895</v>
      </c>
      <c r="F239" s="22" t="s">
        <v>896</v>
      </c>
      <c r="G239" s="57">
        <v>45905</v>
      </c>
      <c r="H239" s="57">
        <v>45995</v>
      </c>
      <c r="I239" s="26">
        <v>30000000</v>
      </c>
      <c r="J239" s="36" t="s">
        <v>105</v>
      </c>
      <c r="K239" s="168">
        <v>30000000</v>
      </c>
      <c r="L239" s="36" t="s">
        <v>107</v>
      </c>
      <c r="M239" s="36" t="s">
        <v>107</v>
      </c>
      <c r="N239" s="163" t="s">
        <v>14</v>
      </c>
      <c r="O239" s="27" t="str">
        <f t="shared" ca="1" si="19"/>
        <v>FINALIZADO</v>
      </c>
      <c r="P239" s="28"/>
      <c r="Q239" s="29"/>
      <c r="R239" s="10"/>
      <c r="S239" s="10"/>
      <c r="T239" s="10"/>
      <c r="U239" s="10"/>
      <c r="V239" s="10"/>
      <c r="W239" s="10"/>
      <c r="X239" s="10"/>
      <c r="Y239" s="10"/>
      <c r="Z239" s="10"/>
      <c r="AA239" s="10"/>
      <c r="AB239" s="10"/>
      <c r="AC239" s="10"/>
      <c r="AD239" s="10"/>
      <c r="AE239" s="10"/>
    </row>
    <row r="240" spans="1:31" s="50" customFormat="1" ht="168" customHeight="1" x14ac:dyDescent="0.3">
      <c r="A240" s="10"/>
      <c r="B240" s="30">
        <v>1124020376</v>
      </c>
      <c r="C240" s="38" t="s">
        <v>897</v>
      </c>
      <c r="D240" s="31" t="s">
        <v>898</v>
      </c>
      <c r="E240" s="28" t="s">
        <v>899</v>
      </c>
      <c r="F240" s="31" t="s">
        <v>900</v>
      </c>
      <c r="G240" s="57">
        <v>45908</v>
      </c>
      <c r="H240" s="57">
        <v>46006</v>
      </c>
      <c r="I240" s="32" t="s">
        <v>901</v>
      </c>
      <c r="J240" s="131">
        <v>1</v>
      </c>
      <c r="K240" s="32" t="s">
        <v>901</v>
      </c>
      <c r="L240" s="60">
        <v>0</v>
      </c>
      <c r="M240" s="60">
        <v>0</v>
      </c>
      <c r="N240" s="160" t="s">
        <v>18</v>
      </c>
      <c r="O240" s="17" t="str">
        <f t="shared" ca="1" si="19"/>
        <v>FINALIZADO</v>
      </c>
      <c r="P240" s="18"/>
      <c r="Q240" s="82"/>
      <c r="R240" s="10"/>
      <c r="S240" s="10"/>
      <c r="T240" s="10"/>
      <c r="U240" s="10"/>
      <c r="V240" s="10"/>
      <c r="W240" s="10"/>
      <c r="X240" s="10"/>
      <c r="Y240" s="10"/>
      <c r="Z240" s="10"/>
      <c r="AA240" s="10"/>
      <c r="AB240" s="10"/>
      <c r="AC240" s="10"/>
      <c r="AD240" s="10"/>
      <c r="AE240" s="10"/>
    </row>
    <row r="241" spans="1:31" s="56" customFormat="1" ht="168" customHeight="1" x14ac:dyDescent="0.3">
      <c r="A241" s="28"/>
      <c r="B241" s="77" t="s">
        <v>902</v>
      </c>
      <c r="C241" s="43" t="s">
        <v>903</v>
      </c>
      <c r="D241" s="44" t="s">
        <v>904</v>
      </c>
      <c r="E241" s="28" t="s">
        <v>905</v>
      </c>
      <c r="F241" s="44" t="s">
        <v>906</v>
      </c>
      <c r="G241" s="58">
        <v>45908</v>
      </c>
      <c r="H241" s="58">
        <v>46006</v>
      </c>
      <c r="I241" s="52" t="s">
        <v>907</v>
      </c>
      <c r="J241" s="174">
        <v>1</v>
      </c>
      <c r="K241" s="52" t="s">
        <v>907</v>
      </c>
      <c r="L241" s="108">
        <v>0</v>
      </c>
      <c r="M241" s="108">
        <v>0</v>
      </c>
      <c r="N241" s="163" t="s">
        <v>18</v>
      </c>
      <c r="O241" s="27" t="str">
        <f t="shared" ca="1" si="19"/>
        <v>FINALIZADO</v>
      </c>
      <c r="P241" s="28"/>
      <c r="Q241" s="35"/>
      <c r="R241" s="28"/>
      <c r="S241" s="28"/>
      <c r="T241" s="28"/>
      <c r="U241" s="28"/>
      <c r="V241" s="28"/>
      <c r="W241" s="28"/>
      <c r="X241" s="28"/>
      <c r="Y241" s="28"/>
      <c r="Z241" s="28"/>
      <c r="AA241" s="28"/>
      <c r="AB241" s="28"/>
      <c r="AC241" s="28"/>
      <c r="AD241" s="28"/>
      <c r="AE241" s="28"/>
    </row>
    <row r="242" spans="1:31" s="56" customFormat="1" ht="168" customHeight="1" x14ac:dyDescent="0.3">
      <c r="A242" s="20"/>
      <c r="B242" s="140">
        <v>32936932</v>
      </c>
      <c r="C242" s="306" t="s">
        <v>69</v>
      </c>
      <c r="D242" s="295" t="s">
        <v>77</v>
      </c>
      <c r="E242" s="51" t="s">
        <v>908</v>
      </c>
      <c r="F242" s="51" t="s">
        <v>909</v>
      </c>
      <c r="G242" s="57">
        <v>45908</v>
      </c>
      <c r="H242" s="57">
        <v>46006</v>
      </c>
      <c r="I242" s="265">
        <v>37400000</v>
      </c>
      <c r="J242" s="268">
        <f t="shared" ref="J242:J243" si="22">K242/I242</f>
        <v>0.96078430481283428</v>
      </c>
      <c r="K242" s="265">
        <v>35933333</v>
      </c>
      <c r="L242" s="265">
        <f>I242-K242</f>
        <v>1466667</v>
      </c>
      <c r="M242" s="51">
        <v>0</v>
      </c>
      <c r="N242" s="275" t="s">
        <v>7</v>
      </c>
      <c r="O242" s="18" t="str">
        <f t="shared" ca="1" si="19"/>
        <v>FINALIZADO</v>
      </c>
      <c r="P242" s="64"/>
      <c r="Q242" s="65"/>
      <c r="R242" s="20"/>
      <c r="S242" s="20"/>
      <c r="T242" s="20"/>
      <c r="U242" s="20"/>
      <c r="V242" s="20"/>
      <c r="W242" s="20"/>
      <c r="X242" s="20"/>
      <c r="Y242" s="20"/>
      <c r="Z242" s="20"/>
      <c r="AA242" s="20"/>
      <c r="AB242" s="20"/>
      <c r="AC242" s="20"/>
      <c r="AD242" s="20"/>
      <c r="AE242" s="20"/>
    </row>
    <row r="243" spans="1:31" s="56" customFormat="1" ht="168" customHeight="1" x14ac:dyDescent="0.3">
      <c r="A243" s="10"/>
      <c r="B243" s="77">
        <v>1047433639</v>
      </c>
      <c r="C243" s="313" t="s">
        <v>386</v>
      </c>
      <c r="D243" s="314" t="s">
        <v>387</v>
      </c>
      <c r="E243" s="28" t="s">
        <v>910</v>
      </c>
      <c r="F243" s="44" t="s">
        <v>911</v>
      </c>
      <c r="G243" s="58">
        <v>45908</v>
      </c>
      <c r="H243" s="58">
        <v>45995</v>
      </c>
      <c r="I243" s="213">
        <v>24000000</v>
      </c>
      <c r="J243" s="315">
        <f t="shared" si="22"/>
        <v>0.966666625</v>
      </c>
      <c r="K243" s="213">
        <v>23199999</v>
      </c>
      <c r="L243" s="44" t="s">
        <v>107</v>
      </c>
      <c r="M243" s="44" t="s">
        <v>107</v>
      </c>
      <c r="N243" s="239" t="s">
        <v>7</v>
      </c>
      <c r="O243" s="28" t="str">
        <f t="shared" ca="1" si="19"/>
        <v>FINALIZADO</v>
      </c>
      <c r="P243" s="28"/>
      <c r="Q243" s="35"/>
    </row>
    <row r="244" spans="1:31" s="50" customFormat="1" ht="168" customHeight="1" x14ac:dyDescent="0.3">
      <c r="A244" s="18"/>
      <c r="B244" s="30">
        <v>1047484495</v>
      </c>
      <c r="C244" s="38" t="s">
        <v>116</v>
      </c>
      <c r="D244" s="31" t="s">
        <v>117</v>
      </c>
      <c r="E244" s="18" t="s">
        <v>912</v>
      </c>
      <c r="F244" s="31" t="s">
        <v>605</v>
      </c>
      <c r="G244" s="57">
        <v>45908</v>
      </c>
      <c r="H244" s="33">
        <v>46022</v>
      </c>
      <c r="I244" s="32">
        <v>25500000</v>
      </c>
      <c r="J244" s="31"/>
      <c r="K244" s="31"/>
      <c r="L244" s="31"/>
      <c r="M244" s="31"/>
      <c r="N244" s="156" t="s">
        <v>0</v>
      </c>
      <c r="O244" s="18" t="str">
        <f t="shared" ca="1" si="19"/>
        <v>FINALIZADO</v>
      </c>
      <c r="P244" s="61"/>
      <c r="Q244" s="323"/>
      <c r="U244" s="20"/>
      <c r="V244" s="20"/>
      <c r="W244" s="20"/>
      <c r="X244" s="20"/>
      <c r="Y244" s="20"/>
      <c r="Z244" s="20"/>
      <c r="AA244" s="20"/>
      <c r="AB244" s="20"/>
      <c r="AC244" s="20"/>
      <c r="AD244" s="20"/>
      <c r="AE244" s="20"/>
    </row>
    <row r="245" spans="1:31" s="20" customFormat="1" ht="168" customHeight="1" x14ac:dyDescent="0.3">
      <c r="A245" s="10"/>
      <c r="B245" s="144">
        <v>1075240881</v>
      </c>
      <c r="C245" s="331" t="s">
        <v>455</v>
      </c>
      <c r="D245" s="88" t="s">
        <v>456</v>
      </c>
      <c r="E245" s="71" t="s">
        <v>913</v>
      </c>
      <c r="F245" s="336" t="s">
        <v>914</v>
      </c>
      <c r="G245" s="139">
        <v>45904</v>
      </c>
      <c r="H245" s="139">
        <v>46006</v>
      </c>
      <c r="I245" s="215">
        <v>36000000</v>
      </c>
      <c r="J245" s="332">
        <f>K245/I245</f>
        <v>1</v>
      </c>
      <c r="K245" s="337">
        <v>36000000</v>
      </c>
      <c r="L245" s="336" t="s">
        <v>107</v>
      </c>
      <c r="M245" s="336" t="s">
        <v>107</v>
      </c>
      <c r="N245" s="283" t="s">
        <v>7</v>
      </c>
      <c r="O245" s="87" t="str">
        <f t="shared" ca="1" si="19"/>
        <v>FINALIZADO</v>
      </c>
      <c r="P245" s="90"/>
      <c r="Q245" s="55"/>
    </row>
    <row r="246" spans="1:31" s="56" customFormat="1" ht="168" customHeight="1" x14ac:dyDescent="0.3">
      <c r="A246" s="10"/>
      <c r="B246" s="109">
        <v>73207737</v>
      </c>
      <c r="C246" s="110" t="s">
        <v>234</v>
      </c>
      <c r="D246" s="134" t="s">
        <v>422</v>
      </c>
      <c r="E246" s="87" t="s">
        <v>915</v>
      </c>
      <c r="F246" s="134" t="s">
        <v>916</v>
      </c>
      <c r="G246" s="139">
        <v>45910</v>
      </c>
      <c r="H246" s="139">
        <v>46006</v>
      </c>
      <c r="I246" s="169">
        <v>20200000</v>
      </c>
      <c r="J246" s="261" t="s">
        <v>105</v>
      </c>
      <c r="K246" s="258">
        <v>19200000</v>
      </c>
      <c r="L246" s="258">
        <v>1000000</v>
      </c>
      <c r="M246" s="39" t="s">
        <v>107</v>
      </c>
      <c r="N246" s="158" t="s">
        <v>14</v>
      </c>
      <c r="O246" s="10" t="str">
        <f t="shared" ca="1" si="19"/>
        <v>FINALIZADO</v>
      </c>
      <c r="P246" s="87"/>
      <c r="Q246" s="76"/>
      <c r="R246" s="20"/>
      <c r="S246" s="20"/>
      <c r="T246" s="20"/>
      <c r="U246" s="20"/>
      <c r="V246" s="20"/>
      <c r="W246" s="20"/>
      <c r="X246" s="20"/>
      <c r="Y246" s="20"/>
      <c r="Z246" s="20"/>
      <c r="AA246" s="20"/>
      <c r="AB246" s="20"/>
      <c r="AC246" s="20"/>
      <c r="AD246" s="20"/>
      <c r="AE246" s="20"/>
    </row>
    <row r="247" spans="1:31" s="50" customFormat="1" ht="168" customHeight="1" x14ac:dyDescent="0.3">
      <c r="A247" s="10"/>
      <c r="B247" s="30">
        <v>79295824</v>
      </c>
      <c r="C247" s="38" t="s">
        <v>468</v>
      </c>
      <c r="D247" s="31" t="s">
        <v>469</v>
      </c>
      <c r="E247" s="18" t="s">
        <v>917</v>
      </c>
      <c r="F247" s="31" t="s">
        <v>918</v>
      </c>
      <c r="G247" s="57">
        <v>45912</v>
      </c>
      <c r="H247" s="57">
        <v>46006</v>
      </c>
      <c r="I247" s="32">
        <v>24500000</v>
      </c>
      <c r="J247" s="36" t="s">
        <v>105</v>
      </c>
      <c r="K247" s="141">
        <v>24500000</v>
      </c>
      <c r="L247" s="36" t="s">
        <v>107</v>
      </c>
      <c r="M247" s="36" t="s">
        <v>107</v>
      </c>
      <c r="N247" s="156" t="s">
        <v>14</v>
      </c>
      <c r="O247" s="18" t="str">
        <f t="shared" ca="1" si="19"/>
        <v>FINALIZADO</v>
      </c>
      <c r="P247" s="18"/>
      <c r="Q247" s="33"/>
      <c r="R247" s="20"/>
      <c r="S247" s="20"/>
      <c r="T247" s="20"/>
      <c r="U247" s="20"/>
      <c r="V247" s="20"/>
      <c r="W247" s="20"/>
      <c r="X247" s="20"/>
      <c r="Y247" s="20"/>
      <c r="Z247" s="20"/>
      <c r="AA247" s="20"/>
      <c r="AB247" s="20"/>
      <c r="AC247" s="20"/>
      <c r="AD247" s="20"/>
      <c r="AE247" s="20"/>
    </row>
    <row r="248" spans="1:31" s="50" customFormat="1" ht="168" customHeight="1" x14ac:dyDescent="0.3">
      <c r="A248" s="20"/>
      <c r="B248" s="62">
        <v>36386435</v>
      </c>
      <c r="C248" s="36" t="s">
        <v>53</v>
      </c>
      <c r="D248" s="36" t="s">
        <v>54</v>
      </c>
      <c r="E248" s="60" t="s">
        <v>919</v>
      </c>
      <c r="F248" s="60" t="s">
        <v>920</v>
      </c>
      <c r="G248" s="57">
        <v>45915</v>
      </c>
      <c r="H248" s="57">
        <v>46005</v>
      </c>
      <c r="I248" s="34">
        <v>15000000</v>
      </c>
      <c r="J248" s="131">
        <v>1</v>
      </c>
      <c r="K248" s="34">
        <v>15000000</v>
      </c>
      <c r="L248" s="60">
        <v>0</v>
      </c>
      <c r="M248" s="60">
        <v>0</v>
      </c>
      <c r="N248" s="154" t="s">
        <v>18</v>
      </c>
      <c r="O248" s="18" t="str">
        <f t="shared" ca="1" si="19"/>
        <v>FINALIZADO</v>
      </c>
      <c r="P248" s="64"/>
      <c r="Q248" s="65"/>
      <c r="R248" s="20"/>
      <c r="S248" s="20"/>
      <c r="T248" s="20"/>
      <c r="U248" s="20"/>
      <c r="V248" s="20"/>
      <c r="W248" s="20"/>
      <c r="X248" s="20"/>
      <c r="Y248" s="20"/>
      <c r="Z248" s="20"/>
      <c r="AA248" s="20"/>
      <c r="AB248" s="20"/>
      <c r="AC248" s="20"/>
      <c r="AD248" s="20"/>
      <c r="AE248" s="20"/>
    </row>
    <row r="249" spans="1:31" s="50" customFormat="1" ht="168" customHeight="1" x14ac:dyDescent="0.3">
      <c r="A249" s="20"/>
      <c r="B249" s="62">
        <v>33333662</v>
      </c>
      <c r="C249" s="36" t="s">
        <v>57</v>
      </c>
      <c r="D249" s="36" t="s">
        <v>58</v>
      </c>
      <c r="E249" s="60" t="s">
        <v>921</v>
      </c>
      <c r="F249" s="60" t="s">
        <v>922</v>
      </c>
      <c r="G249" s="57">
        <v>45915</v>
      </c>
      <c r="H249" s="57">
        <v>46005</v>
      </c>
      <c r="I249" s="34">
        <v>19500000</v>
      </c>
      <c r="J249" s="131">
        <v>1</v>
      </c>
      <c r="K249" s="34">
        <v>19500000</v>
      </c>
      <c r="L249" s="60">
        <v>0</v>
      </c>
      <c r="M249" s="60">
        <v>0</v>
      </c>
      <c r="N249" s="154" t="s">
        <v>18</v>
      </c>
      <c r="O249" s="18" t="str">
        <f t="shared" ca="1" si="19"/>
        <v>FINALIZADO</v>
      </c>
      <c r="P249" s="64"/>
      <c r="Q249" s="66"/>
      <c r="R249" s="20"/>
      <c r="S249" s="20"/>
      <c r="T249" s="20"/>
      <c r="U249" s="20"/>
      <c r="V249" s="20"/>
      <c r="W249" s="20"/>
      <c r="X249" s="20"/>
      <c r="Y249" s="20"/>
      <c r="Z249" s="20"/>
      <c r="AA249" s="20"/>
      <c r="AB249" s="20"/>
      <c r="AC249" s="20"/>
      <c r="AD249" s="20"/>
      <c r="AE249" s="20"/>
    </row>
    <row r="250" spans="1:31" s="50" customFormat="1" ht="168" customHeight="1" x14ac:dyDescent="0.3">
      <c r="A250" s="10"/>
      <c r="B250" s="21">
        <v>1102853168</v>
      </c>
      <c r="C250" s="37" t="s">
        <v>203</v>
      </c>
      <c r="D250" s="22" t="s">
        <v>204</v>
      </c>
      <c r="E250" s="23" t="s">
        <v>923</v>
      </c>
      <c r="F250" s="22" t="s">
        <v>924</v>
      </c>
      <c r="G250" s="58">
        <v>45915</v>
      </c>
      <c r="H250" s="58">
        <v>46006</v>
      </c>
      <c r="I250" s="26">
        <v>13600000</v>
      </c>
      <c r="J250" s="174">
        <f>(10346667*100%)/I250</f>
        <v>0.76078433823529412</v>
      </c>
      <c r="K250" s="168">
        <f>2133333.33+4000000+4000000+213333.33</f>
        <v>10346666.66</v>
      </c>
      <c r="L250" s="168">
        <f>I250-K250</f>
        <v>3253333.34</v>
      </c>
      <c r="M250" s="22" t="s">
        <v>100</v>
      </c>
      <c r="N250" s="155" t="s">
        <v>26</v>
      </c>
      <c r="O250" s="17" t="str">
        <f t="shared" ca="1" si="19"/>
        <v>FINALIZADO</v>
      </c>
      <c r="P250" s="18"/>
      <c r="Q250" s="19"/>
      <c r="R250" s="20"/>
      <c r="S250" s="20"/>
      <c r="T250" s="20"/>
      <c r="U250" s="20"/>
      <c r="V250" s="20"/>
      <c r="W250" s="20"/>
      <c r="X250" s="20"/>
      <c r="Y250" s="20"/>
      <c r="Z250" s="20"/>
      <c r="AA250" s="20"/>
      <c r="AB250" s="20"/>
      <c r="AC250" s="20"/>
      <c r="AD250" s="20"/>
      <c r="AE250" s="20"/>
    </row>
    <row r="251" spans="1:31" s="20" customFormat="1" ht="168" customHeight="1" x14ac:dyDescent="0.3">
      <c r="A251" s="53"/>
      <c r="B251" s="30">
        <v>8647362</v>
      </c>
      <c r="C251" s="306" t="s">
        <v>190</v>
      </c>
      <c r="D251" s="93" t="s">
        <v>191</v>
      </c>
      <c r="E251" s="18" t="s">
        <v>925</v>
      </c>
      <c r="F251" s="31" t="s">
        <v>926</v>
      </c>
      <c r="G251" s="57">
        <v>45912</v>
      </c>
      <c r="H251" s="57">
        <v>46022</v>
      </c>
      <c r="I251" s="217">
        <v>51333333</v>
      </c>
      <c r="J251" s="268">
        <f>K251/I251</f>
        <v>1</v>
      </c>
      <c r="K251" s="217">
        <v>51333333</v>
      </c>
      <c r="L251" s="31" t="s">
        <v>107</v>
      </c>
      <c r="M251" s="31" t="s">
        <v>107</v>
      </c>
      <c r="N251" s="239" t="s">
        <v>7</v>
      </c>
      <c r="O251" s="28" t="str">
        <f t="shared" ca="1" si="19"/>
        <v>FINALIZADO</v>
      </c>
      <c r="P251" s="28"/>
      <c r="Q251" s="35"/>
      <c r="R251" s="56"/>
      <c r="S251" s="56"/>
      <c r="T251" s="56"/>
      <c r="U251" s="56"/>
      <c r="V251" s="56"/>
      <c r="W251" s="56"/>
      <c r="X251" s="56"/>
      <c r="Y251" s="56"/>
      <c r="Z251" s="56"/>
      <c r="AA251" s="56"/>
      <c r="AB251" s="56"/>
      <c r="AC251" s="56"/>
      <c r="AD251" s="56"/>
      <c r="AE251" s="56"/>
    </row>
    <row r="252" spans="1:31" s="50" customFormat="1" ht="168" customHeight="1" x14ac:dyDescent="0.3">
      <c r="A252" s="10"/>
      <c r="B252" s="144">
        <v>30843880</v>
      </c>
      <c r="C252" s="122" t="s">
        <v>101</v>
      </c>
      <c r="D252" s="89" t="s">
        <v>102</v>
      </c>
      <c r="E252" s="71" t="s">
        <v>927</v>
      </c>
      <c r="F252" s="89" t="s">
        <v>928</v>
      </c>
      <c r="G252" s="139">
        <v>45915</v>
      </c>
      <c r="H252" s="139">
        <v>46005</v>
      </c>
      <c r="I252" s="135">
        <v>21000000</v>
      </c>
      <c r="J252" s="40" t="s">
        <v>105</v>
      </c>
      <c r="K252" s="40" t="s">
        <v>106</v>
      </c>
      <c r="L252" s="40" t="s">
        <v>107</v>
      </c>
      <c r="M252" s="40" t="s">
        <v>100</v>
      </c>
      <c r="N252" s="156" t="s">
        <v>32</v>
      </c>
      <c r="O252" s="18" t="str">
        <f t="shared" ca="1" si="19"/>
        <v>FINALIZADO</v>
      </c>
      <c r="P252" s="18"/>
      <c r="Q252" s="33"/>
      <c r="R252" s="20"/>
      <c r="S252" s="20"/>
      <c r="T252" s="20"/>
      <c r="U252" s="20"/>
      <c r="V252" s="20"/>
      <c r="W252" s="20"/>
      <c r="X252" s="20"/>
      <c r="Y252" s="20"/>
      <c r="Z252" s="20"/>
      <c r="AA252" s="20"/>
      <c r="AB252" s="20"/>
      <c r="AC252" s="20"/>
      <c r="AD252" s="20"/>
      <c r="AE252" s="20"/>
    </row>
    <row r="253" spans="1:31" s="50" customFormat="1" ht="168" customHeight="1" x14ac:dyDescent="0.3">
      <c r="A253" s="10"/>
      <c r="B253" s="11">
        <v>1085043981</v>
      </c>
      <c r="C253" s="36" t="s">
        <v>425</v>
      </c>
      <c r="D253" s="12" t="s">
        <v>426</v>
      </c>
      <c r="E253" s="18" t="s">
        <v>929</v>
      </c>
      <c r="F253" s="12" t="s">
        <v>930</v>
      </c>
      <c r="G253" s="57">
        <v>45915</v>
      </c>
      <c r="H253" s="57">
        <v>46005</v>
      </c>
      <c r="I253" s="16">
        <v>30000000</v>
      </c>
      <c r="J253" s="193">
        <v>1</v>
      </c>
      <c r="K253" s="200">
        <v>0</v>
      </c>
      <c r="L253" s="12" t="s">
        <v>931</v>
      </c>
      <c r="M253" s="12" t="s">
        <v>107</v>
      </c>
      <c r="N253" s="156" t="s">
        <v>31</v>
      </c>
      <c r="O253" s="17" t="str">
        <f t="shared" ca="1" si="19"/>
        <v>FINALIZADO</v>
      </c>
      <c r="P253" s="18"/>
      <c r="Q253" s="19"/>
      <c r="R253" s="20"/>
      <c r="S253" s="20"/>
      <c r="T253" s="20"/>
      <c r="U253" s="20"/>
      <c r="V253" s="20"/>
      <c r="W253" s="20"/>
      <c r="X253" s="20"/>
      <c r="Y253" s="20"/>
      <c r="Z253" s="20"/>
      <c r="AA253" s="20"/>
      <c r="AB253" s="20"/>
      <c r="AC253" s="20"/>
      <c r="AD253" s="20"/>
      <c r="AE253" s="20"/>
    </row>
    <row r="254" spans="1:31" s="50" customFormat="1" ht="168" customHeight="1" x14ac:dyDescent="0.3">
      <c r="A254" s="10"/>
      <c r="B254" s="11">
        <v>1002422959</v>
      </c>
      <c r="C254" s="36" t="s">
        <v>128</v>
      </c>
      <c r="D254" s="12" t="s">
        <v>129</v>
      </c>
      <c r="E254" s="13" t="s">
        <v>932</v>
      </c>
      <c r="F254" s="12" t="s">
        <v>933</v>
      </c>
      <c r="G254" s="57">
        <v>45916</v>
      </c>
      <c r="H254" s="57">
        <v>46006</v>
      </c>
      <c r="I254" s="16">
        <v>23625000</v>
      </c>
      <c r="J254" s="131">
        <v>1</v>
      </c>
      <c r="K254" s="16">
        <v>23625000</v>
      </c>
      <c r="L254" s="60">
        <v>0</v>
      </c>
      <c r="M254" s="60">
        <v>0</v>
      </c>
      <c r="N254" s="155" t="s">
        <v>18</v>
      </c>
      <c r="O254" s="17" t="str">
        <f t="shared" ca="1" si="19"/>
        <v>FINALIZADO</v>
      </c>
      <c r="P254" s="18"/>
      <c r="Q254" s="19"/>
      <c r="R254" s="20"/>
      <c r="S254" s="20"/>
      <c r="T254" s="20"/>
      <c r="U254" s="20"/>
      <c r="V254" s="20"/>
      <c r="W254" s="20"/>
      <c r="X254" s="20"/>
      <c r="Y254" s="20"/>
      <c r="Z254" s="20"/>
      <c r="AA254" s="20"/>
      <c r="AB254" s="20"/>
      <c r="AC254" s="20"/>
      <c r="AD254" s="20"/>
      <c r="AE254" s="20"/>
    </row>
    <row r="255" spans="1:31" s="50" customFormat="1" ht="168" customHeight="1" x14ac:dyDescent="0.3">
      <c r="A255" s="20"/>
      <c r="B255" s="62">
        <v>1143441609</v>
      </c>
      <c r="C255" s="36" t="s">
        <v>65</v>
      </c>
      <c r="D255" s="36" t="s">
        <v>66</v>
      </c>
      <c r="E255" s="60" t="s">
        <v>934</v>
      </c>
      <c r="F255" s="60" t="s">
        <v>935</v>
      </c>
      <c r="G255" s="57">
        <v>45915</v>
      </c>
      <c r="H255" s="57">
        <v>46005</v>
      </c>
      <c r="I255" s="34">
        <v>13500000</v>
      </c>
      <c r="J255" s="131">
        <v>1</v>
      </c>
      <c r="K255" s="34">
        <v>13500000</v>
      </c>
      <c r="L255" s="60">
        <v>0</v>
      </c>
      <c r="M255" s="60">
        <v>0</v>
      </c>
      <c r="N255" s="154" t="s">
        <v>18</v>
      </c>
      <c r="O255" s="18" t="str">
        <f t="shared" ca="1" si="19"/>
        <v>FINALIZADO</v>
      </c>
      <c r="P255" s="64"/>
      <c r="Q255" s="65"/>
      <c r="R255" s="20"/>
      <c r="S255" s="20"/>
      <c r="T255" s="20"/>
      <c r="U255" s="20"/>
      <c r="V255" s="20"/>
      <c r="W255" s="20"/>
      <c r="X255" s="20"/>
      <c r="Y255" s="20"/>
      <c r="Z255" s="20"/>
      <c r="AA255" s="20"/>
      <c r="AB255" s="20"/>
      <c r="AC255" s="20"/>
      <c r="AD255" s="20"/>
      <c r="AE255" s="20"/>
    </row>
    <row r="256" spans="1:31" s="56" customFormat="1" ht="168" customHeight="1" x14ac:dyDescent="0.3">
      <c r="A256" s="10"/>
      <c r="B256" s="167">
        <v>1143365048</v>
      </c>
      <c r="C256" s="37" t="s">
        <v>509</v>
      </c>
      <c r="D256" s="37" t="s">
        <v>510</v>
      </c>
      <c r="E256" s="108" t="s">
        <v>936</v>
      </c>
      <c r="F256" s="108" t="s">
        <v>937</v>
      </c>
      <c r="G256" s="58">
        <v>45917</v>
      </c>
      <c r="H256" s="58">
        <v>46007</v>
      </c>
      <c r="I256" s="168">
        <v>15000000</v>
      </c>
      <c r="J256" s="174">
        <v>1</v>
      </c>
      <c r="K256" s="168">
        <v>15000000</v>
      </c>
      <c r="L256" s="108">
        <v>0</v>
      </c>
      <c r="M256" s="108">
        <v>0</v>
      </c>
      <c r="N256" s="154" t="s">
        <v>508</v>
      </c>
      <c r="O256" s="51" t="str">
        <f t="shared" ca="1" si="19"/>
        <v>FINALIZADO</v>
      </c>
      <c r="P256" s="96"/>
      <c r="Q256" s="36"/>
      <c r="R256" s="10"/>
      <c r="S256" s="10"/>
      <c r="T256" s="10"/>
      <c r="U256" s="10"/>
      <c r="V256" s="10"/>
      <c r="W256" s="10"/>
      <c r="X256" s="10"/>
      <c r="Y256" s="10"/>
      <c r="Z256" s="10"/>
      <c r="AA256" s="10"/>
      <c r="AB256" s="10"/>
      <c r="AC256" s="10"/>
      <c r="AD256" s="10"/>
      <c r="AE256" s="10"/>
    </row>
    <row r="257" spans="1:31" s="56" customFormat="1" ht="168" customHeight="1" x14ac:dyDescent="0.3">
      <c r="A257" s="305"/>
      <c r="B257" s="302">
        <v>73240931</v>
      </c>
      <c r="C257" s="307" t="s">
        <v>558</v>
      </c>
      <c r="D257" s="296" t="s">
        <v>559</v>
      </c>
      <c r="E257" s="100" t="s">
        <v>938</v>
      </c>
      <c r="F257" s="243" t="s">
        <v>939</v>
      </c>
      <c r="G257" s="57">
        <v>45916</v>
      </c>
      <c r="H257" s="57">
        <v>46006</v>
      </c>
      <c r="I257" s="271">
        <v>23400000</v>
      </c>
      <c r="J257" s="268">
        <f t="shared" ref="J257:J259" si="23">K257/I257</f>
        <v>1</v>
      </c>
      <c r="K257" s="266">
        <v>23400000</v>
      </c>
      <c r="L257" s="243">
        <v>0</v>
      </c>
      <c r="M257" s="243">
        <v>0</v>
      </c>
      <c r="N257" s="284" t="s">
        <v>7</v>
      </c>
      <c r="O257" s="99" t="str">
        <f t="shared" ca="1" si="19"/>
        <v>FINALIZADO</v>
      </c>
      <c r="P257" s="116"/>
      <c r="Q257" s="117"/>
      <c r="R257" s="118">
        <v>28070</v>
      </c>
      <c r="S257" s="117" t="s">
        <v>562</v>
      </c>
      <c r="T257" s="117" t="s">
        <v>13</v>
      </c>
      <c r="U257" s="119"/>
      <c r="V257" s="119" t="s">
        <v>563</v>
      </c>
      <c r="W257" s="119"/>
      <c r="X257" s="119"/>
      <c r="Y257" s="119"/>
      <c r="Z257" s="119"/>
      <c r="AA257" s="119"/>
      <c r="AB257" s="119"/>
      <c r="AC257" s="119"/>
      <c r="AD257" s="119"/>
      <c r="AE257" s="119"/>
    </row>
    <row r="258" spans="1:31" s="50" customFormat="1" ht="168" customHeight="1" x14ac:dyDescent="0.3">
      <c r="A258" s="20"/>
      <c r="B258" s="140">
        <v>9158464</v>
      </c>
      <c r="C258" s="306" t="s">
        <v>84</v>
      </c>
      <c r="D258" s="295" t="s">
        <v>85</v>
      </c>
      <c r="E258" s="51" t="s">
        <v>940</v>
      </c>
      <c r="F258" s="51" t="s">
        <v>941</v>
      </c>
      <c r="G258" s="57">
        <v>45915</v>
      </c>
      <c r="H258" s="57">
        <v>46022</v>
      </c>
      <c r="I258" s="265">
        <v>42000000</v>
      </c>
      <c r="J258" s="268">
        <f t="shared" si="23"/>
        <v>1</v>
      </c>
      <c r="K258" s="265">
        <v>42000000</v>
      </c>
      <c r="L258" s="51">
        <v>0</v>
      </c>
      <c r="M258" s="51">
        <v>0</v>
      </c>
      <c r="N258" s="275" t="s">
        <v>7</v>
      </c>
      <c r="O258" s="18" t="str">
        <f t="shared" ca="1" si="19"/>
        <v>FINALIZADO</v>
      </c>
      <c r="P258" s="64"/>
      <c r="Q258" s="65"/>
      <c r="R258" s="20"/>
      <c r="S258" s="20"/>
      <c r="T258" s="20"/>
      <c r="U258" s="20"/>
      <c r="V258" s="20"/>
      <c r="W258" s="20"/>
      <c r="X258" s="20"/>
      <c r="Y258" s="20"/>
      <c r="Z258" s="20"/>
      <c r="AA258" s="20"/>
      <c r="AB258" s="20"/>
      <c r="AC258" s="20"/>
      <c r="AD258" s="20"/>
      <c r="AE258" s="20"/>
    </row>
    <row r="259" spans="1:31" s="50" customFormat="1" ht="168" customHeight="1" x14ac:dyDescent="0.3">
      <c r="A259" s="20"/>
      <c r="B259" s="140">
        <v>8642959</v>
      </c>
      <c r="C259" s="306" t="s">
        <v>88</v>
      </c>
      <c r="D259" s="295" t="s">
        <v>89</v>
      </c>
      <c r="E259" s="51" t="s">
        <v>942</v>
      </c>
      <c r="F259" s="51" t="s">
        <v>943</v>
      </c>
      <c r="G259" s="57">
        <v>45915</v>
      </c>
      <c r="H259" s="57">
        <v>46022</v>
      </c>
      <c r="I259" s="265">
        <v>42000000</v>
      </c>
      <c r="J259" s="268">
        <f t="shared" si="23"/>
        <v>1</v>
      </c>
      <c r="K259" s="265">
        <v>42000000</v>
      </c>
      <c r="L259" s="51">
        <v>0</v>
      </c>
      <c r="M259" s="51">
        <v>0</v>
      </c>
      <c r="N259" s="275" t="s">
        <v>7</v>
      </c>
      <c r="O259" s="18" t="str">
        <f t="shared" ca="1" si="19"/>
        <v>FINALIZADO</v>
      </c>
      <c r="P259" s="64"/>
      <c r="Q259" s="65"/>
      <c r="R259" s="20"/>
      <c r="S259" s="20"/>
      <c r="T259" s="20"/>
      <c r="U259" s="20"/>
      <c r="V259" s="20"/>
      <c r="W259" s="20"/>
      <c r="X259" s="20"/>
      <c r="Y259" s="20"/>
      <c r="Z259" s="20"/>
      <c r="AA259" s="20"/>
      <c r="AB259" s="20"/>
      <c r="AC259" s="20"/>
      <c r="AD259" s="20"/>
      <c r="AE259" s="20"/>
    </row>
    <row r="260" spans="1:31" s="50" customFormat="1" ht="168" customHeight="1" x14ac:dyDescent="0.3">
      <c r="A260" s="10"/>
      <c r="B260" s="74">
        <v>19896414</v>
      </c>
      <c r="C260" s="41" t="s">
        <v>944</v>
      </c>
      <c r="D260" s="42" t="s">
        <v>450</v>
      </c>
      <c r="E260" s="45" t="s">
        <v>945</v>
      </c>
      <c r="F260" s="42" t="s">
        <v>946</v>
      </c>
      <c r="G260" s="176">
        <v>45916</v>
      </c>
      <c r="H260" s="176">
        <v>46006</v>
      </c>
      <c r="I260" s="75">
        <v>17991999</v>
      </c>
      <c r="J260" s="198">
        <v>1</v>
      </c>
      <c r="K260" s="216">
        <v>17991999</v>
      </c>
      <c r="L260" s="42" t="s">
        <v>107</v>
      </c>
      <c r="M260" s="42" t="s">
        <v>107</v>
      </c>
      <c r="N260" s="158" t="s">
        <v>31</v>
      </c>
      <c r="O260" s="27" t="str">
        <f t="shared" ca="1" si="19"/>
        <v>FINALIZADO</v>
      </c>
      <c r="P260" s="18"/>
      <c r="Q260" s="19"/>
      <c r="R260" s="20"/>
      <c r="S260" s="20"/>
      <c r="T260" s="20"/>
      <c r="U260" s="20"/>
      <c r="V260" s="20"/>
      <c r="W260" s="20"/>
      <c r="X260" s="20"/>
      <c r="Y260" s="20"/>
      <c r="Z260" s="20"/>
      <c r="AA260" s="20"/>
      <c r="AB260" s="20"/>
      <c r="AC260" s="20"/>
      <c r="AD260" s="20"/>
      <c r="AE260" s="20"/>
    </row>
    <row r="261" spans="1:31" s="50" customFormat="1" ht="168" customHeight="1" x14ac:dyDescent="0.3">
      <c r="A261" s="10"/>
      <c r="B261" s="30">
        <v>63454819</v>
      </c>
      <c r="C261" s="306" t="s">
        <v>162</v>
      </c>
      <c r="D261" s="93" t="s">
        <v>163</v>
      </c>
      <c r="E261" s="18" t="s">
        <v>947</v>
      </c>
      <c r="F261" s="31" t="s">
        <v>948</v>
      </c>
      <c r="G261" s="57">
        <v>45915</v>
      </c>
      <c r="H261" s="33">
        <v>46022</v>
      </c>
      <c r="I261" s="217">
        <v>24026667</v>
      </c>
      <c r="J261" s="268">
        <f>K261/I261</f>
        <v>1</v>
      </c>
      <c r="K261" s="217">
        <v>24026667</v>
      </c>
      <c r="L261" s="265">
        <f>I261-K261</f>
        <v>0</v>
      </c>
      <c r="M261" s="31" t="s">
        <v>755</v>
      </c>
      <c r="N261" s="276" t="s">
        <v>7</v>
      </c>
      <c r="O261" s="17" t="str">
        <f t="shared" ref="O261:O324" ca="1" si="24">IF(P261="TERMINADO ANTICIPADAMENTE POR MUTUO ACUERDO","FINALIZADO",IF(H261=0," ",IF(TODAY()&lt;=H261,"EN EJECUCIÓN","FINALIZADO")))</f>
        <v>FINALIZADO</v>
      </c>
      <c r="P261" s="18"/>
      <c r="Q261" s="19"/>
      <c r="R261" s="20"/>
      <c r="S261" s="20"/>
      <c r="T261" s="20"/>
      <c r="U261" s="20"/>
      <c r="V261" s="20"/>
      <c r="W261" s="20"/>
      <c r="X261" s="20"/>
      <c r="Y261" s="20"/>
      <c r="Z261" s="20"/>
      <c r="AA261" s="20"/>
      <c r="AB261" s="20"/>
      <c r="AC261" s="20"/>
      <c r="AD261" s="20"/>
      <c r="AE261" s="20"/>
    </row>
    <row r="262" spans="1:31" s="20" customFormat="1" ht="168" customHeight="1" x14ac:dyDescent="0.3">
      <c r="A262" s="10"/>
      <c r="B262" s="144">
        <v>1081926410</v>
      </c>
      <c r="C262" s="122" t="s">
        <v>578</v>
      </c>
      <c r="D262" s="89" t="s">
        <v>579</v>
      </c>
      <c r="E262" s="71" t="s">
        <v>949</v>
      </c>
      <c r="F262" s="126" t="s">
        <v>950</v>
      </c>
      <c r="G262" s="176">
        <v>45915</v>
      </c>
      <c r="H262" s="176">
        <v>46005</v>
      </c>
      <c r="I262" s="229">
        <v>24000000</v>
      </c>
      <c r="J262" s="197">
        <v>1</v>
      </c>
      <c r="K262" s="215">
        <v>24000000</v>
      </c>
      <c r="L262" s="89" t="s">
        <v>107</v>
      </c>
      <c r="M262" s="89" t="s">
        <v>107</v>
      </c>
      <c r="N262" s="224" t="s">
        <v>31</v>
      </c>
      <c r="O262" s="99" t="str">
        <f t="shared" ca="1" si="24"/>
        <v>FINALIZADO</v>
      </c>
      <c r="P262" s="87"/>
      <c r="Q262" s="76"/>
      <c r="R262" s="10"/>
      <c r="S262" s="10"/>
      <c r="T262" s="10"/>
      <c r="U262" s="10"/>
      <c r="V262" s="10"/>
      <c r="W262" s="10"/>
      <c r="X262" s="10"/>
      <c r="Y262" s="10"/>
      <c r="Z262" s="10"/>
      <c r="AA262" s="10"/>
      <c r="AB262" s="10"/>
      <c r="AC262" s="10"/>
      <c r="AD262" s="10"/>
      <c r="AE262" s="10"/>
    </row>
    <row r="263" spans="1:31" s="50" customFormat="1" ht="168" customHeight="1" x14ac:dyDescent="0.3">
      <c r="A263" s="53"/>
      <c r="B263" s="109">
        <v>8639182</v>
      </c>
      <c r="C263" s="110" t="s">
        <v>554</v>
      </c>
      <c r="D263" s="110" t="s">
        <v>555</v>
      </c>
      <c r="E263" s="87" t="s">
        <v>951</v>
      </c>
      <c r="F263" s="44" t="s">
        <v>952</v>
      </c>
      <c r="G263" s="25">
        <v>45917</v>
      </c>
      <c r="H263" s="25">
        <v>46007</v>
      </c>
      <c r="I263" s="206">
        <v>21000000</v>
      </c>
      <c r="J263" s="251">
        <v>1</v>
      </c>
      <c r="K263" s="202">
        <v>21000000</v>
      </c>
      <c r="L263" s="134" t="s">
        <v>107</v>
      </c>
      <c r="M263" s="134" t="s">
        <v>107</v>
      </c>
      <c r="N263" s="158" t="s">
        <v>29</v>
      </c>
      <c r="O263" s="99" t="str">
        <f t="shared" ca="1" si="24"/>
        <v>FINALIZADO</v>
      </c>
      <c r="P263" s="173"/>
      <c r="Q263" s="33"/>
      <c r="R263" s="28"/>
      <c r="S263" s="28"/>
      <c r="T263" s="28"/>
      <c r="U263" s="18"/>
      <c r="V263" s="18"/>
      <c r="W263" s="18"/>
      <c r="X263" s="18"/>
      <c r="Y263" s="18"/>
      <c r="Z263" s="18"/>
      <c r="AA263" s="18"/>
      <c r="AB263" s="18"/>
      <c r="AC263" s="18"/>
      <c r="AD263" s="18"/>
      <c r="AE263" s="18"/>
    </row>
    <row r="264" spans="1:31" s="56" customFormat="1" ht="168" customHeight="1" x14ac:dyDescent="0.3">
      <c r="A264" s="18"/>
      <c r="B264" s="30">
        <v>83243770</v>
      </c>
      <c r="C264" s="38" t="s">
        <v>587</v>
      </c>
      <c r="D264" s="31" t="s">
        <v>588</v>
      </c>
      <c r="E264" s="18" t="s">
        <v>953</v>
      </c>
      <c r="F264" s="31" t="s">
        <v>954</v>
      </c>
      <c r="G264" s="57">
        <v>45916</v>
      </c>
      <c r="H264" s="57">
        <v>46006</v>
      </c>
      <c r="I264" s="32">
        <v>19500000</v>
      </c>
      <c r="J264" s="31"/>
      <c r="K264" s="31"/>
      <c r="L264" s="31"/>
      <c r="M264" s="31"/>
      <c r="N264" s="156" t="s">
        <v>591</v>
      </c>
      <c r="O264" s="18" t="str">
        <f t="shared" ca="1" si="24"/>
        <v>FINALIZADO</v>
      </c>
      <c r="P264" s="90"/>
      <c r="Q264" s="325"/>
      <c r="R264" s="18"/>
      <c r="S264" s="18"/>
      <c r="T264" s="18"/>
      <c r="U264" s="90"/>
      <c r="V264" s="28"/>
      <c r="W264" s="28"/>
      <c r="X264" s="28"/>
      <c r="Y264" s="28"/>
      <c r="Z264" s="28"/>
      <c r="AA264" s="28"/>
      <c r="AB264" s="28"/>
      <c r="AC264" s="28"/>
      <c r="AD264" s="28"/>
      <c r="AE264" s="28"/>
    </row>
    <row r="265" spans="1:31" s="56" customFormat="1" ht="168" customHeight="1" x14ac:dyDescent="0.3">
      <c r="A265" s="27"/>
      <c r="B265" s="144">
        <v>8506513</v>
      </c>
      <c r="C265" s="331" t="s">
        <v>152</v>
      </c>
      <c r="D265" s="88" t="s">
        <v>153</v>
      </c>
      <c r="E265" s="71" t="s">
        <v>955</v>
      </c>
      <c r="F265" s="89" t="s">
        <v>956</v>
      </c>
      <c r="G265" s="139">
        <v>45916</v>
      </c>
      <c r="H265" s="139">
        <v>46006</v>
      </c>
      <c r="I265" s="215">
        <v>15000000</v>
      </c>
      <c r="J265" s="332">
        <f>K265/I265</f>
        <v>1</v>
      </c>
      <c r="K265" s="215">
        <v>15000000</v>
      </c>
      <c r="L265" s="89" t="s">
        <v>107</v>
      </c>
      <c r="M265" s="89" t="s">
        <v>107</v>
      </c>
      <c r="N265" s="283" t="s">
        <v>7</v>
      </c>
      <c r="O265" s="87" t="str">
        <f t="shared" ca="1" si="24"/>
        <v>FINALIZADO</v>
      </c>
      <c r="P265" s="28"/>
      <c r="Q265" s="35"/>
      <c r="R265" s="338"/>
      <c r="S265" s="338"/>
      <c r="T265" s="338"/>
    </row>
    <row r="266" spans="1:31" s="56" customFormat="1" ht="168" customHeight="1" x14ac:dyDescent="0.3">
      <c r="A266" s="28"/>
      <c r="B266" s="109">
        <v>1143380106</v>
      </c>
      <c r="C266" s="110" t="s">
        <v>957</v>
      </c>
      <c r="D266" s="134" t="s">
        <v>958</v>
      </c>
      <c r="E266" s="87" t="s">
        <v>959</v>
      </c>
      <c r="F266" s="134" t="s">
        <v>960</v>
      </c>
      <c r="G266" s="176">
        <v>45896</v>
      </c>
      <c r="H266" s="92">
        <v>46022</v>
      </c>
      <c r="I266" s="169">
        <v>11250000</v>
      </c>
      <c r="J266" s="42" t="s">
        <v>105</v>
      </c>
      <c r="K266" s="42" t="s">
        <v>349</v>
      </c>
      <c r="L266" s="42" t="s">
        <v>107</v>
      </c>
      <c r="M266" s="42" t="s">
        <v>961</v>
      </c>
      <c r="N266" s="158" t="s">
        <v>32</v>
      </c>
      <c r="O266" s="28" t="str">
        <f t="shared" ca="1" si="24"/>
        <v>FINALIZADO</v>
      </c>
      <c r="P266" s="28"/>
      <c r="Q266" s="35"/>
    </row>
    <row r="267" spans="1:31" s="50" customFormat="1" ht="168" customHeight="1" x14ac:dyDescent="0.3">
      <c r="A267" s="73"/>
      <c r="B267" s="30">
        <v>32850764</v>
      </c>
      <c r="C267" s="306" t="s">
        <v>962</v>
      </c>
      <c r="D267" s="93" t="s">
        <v>963</v>
      </c>
      <c r="E267" s="18" t="s">
        <v>964</v>
      </c>
      <c r="F267" s="31" t="s">
        <v>965</v>
      </c>
      <c r="G267" s="57">
        <v>45894</v>
      </c>
      <c r="H267" s="57">
        <v>45985</v>
      </c>
      <c r="I267" s="217">
        <v>20000000</v>
      </c>
      <c r="J267" s="268">
        <f>K267/I267</f>
        <v>1</v>
      </c>
      <c r="K267" s="217">
        <v>20000000</v>
      </c>
      <c r="L267" s="31" t="s">
        <v>107</v>
      </c>
      <c r="M267" s="31" t="s">
        <v>107</v>
      </c>
      <c r="N267" s="239" t="s">
        <v>7</v>
      </c>
      <c r="O267" s="28" t="str">
        <f t="shared" ca="1" si="24"/>
        <v>FINALIZADO</v>
      </c>
      <c r="P267" s="18"/>
      <c r="Q267" s="33"/>
      <c r="R267" s="18"/>
      <c r="S267" s="18"/>
      <c r="T267" s="18"/>
      <c r="U267" s="18"/>
      <c r="V267" s="18"/>
      <c r="W267" s="18"/>
      <c r="X267" s="18"/>
      <c r="Y267" s="18"/>
      <c r="Z267" s="18"/>
      <c r="AA267" s="18"/>
      <c r="AB267" s="18"/>
      <c r="AC267" s="18"/>
      <c r="AD267" s="18"/>
      <c r="AE267" s="18"/>
    </row>
    <row r="268" spans="1:31" s="56" customFormat="1" ht="168" customHeight="1" x14ac:dyDescent="0.3">
      <c r="A268" s="53"/>
      <c r="B268" s="144">
        <v>9021610</v>
      </c>
      <c r="C268" s="122" t="s">
        <v>120</v>
      </c>
      <c r="D268" s="89" t="s">
        <v>121</v>
      </c>
      <c r="E268" s="71" t="s">
        <v>966</v>
      </c>
      <c r="F268" s="89" t="s">
        <v>967</v>
      </c>
      <c r="G268" s="133">
        <v>45917</v>
      </c>
      <c r="H268" s="133">
        <v>46007</v>
      </c>
      <c r="I268" s="269">
        <v>39000000</v>
      </c>
      <c r="J268" s="191">
        <v>1</v>
      </c>
      <c r="K268" s="225">
        <v>40650000</v>
      </c>
      <c r="L268" s="89" t="s">
        <v>107</v>
      </c>
      <c r="M268" s="89" t="s">
        <v>107</v>
      </c>
      <c r="N268" s="156" t="s">
        <v>29</v>
      </c>
      <c r="O268" s="18" t="str">
        <f t="shared" ca="1" si="24"/>
        <v>FINALIZADO</v>
      </c>
      <c r="P268" s="90"/>
      <c r="Q268" s="35"/>
    </row>
    <row r="269" spans="1:31" s="50" customFormat="1" ht="168" customHeight="1" x14ac:dyDescent="0.3">
      <c r="A269" s="20"/>
      <c r="B269" s="171">
        <v>1143357194</v>
      </c>
      <c r="C269" s="39" t="s">
        <v>61</v>
      </c>
      <c r="D269" s="39" t="s">
        <v>62</v>
      </c>
      <c r="E269" s="146" t="s">
        <v>968</v>
      </c>
      <c r="F269" s="146" t="s">
        <v>969</v>
      </c>
      <c r="G269" s="139">
        <v>45917</v>
      </c>
      <c r="H269" s="139">
        <v>46007</v>
      </c>
      <c r="I269" s="170">
        <v>27000000</v>
      </c>
      <c r="J269" s="145">
        <v>1</v>
      </c>
      <c r="K269" s="170">
        <v>27000000</v>
      </c>
      <c r="L269" s="146">
        <v>0</v>
      </c>
      <c r="M269" s="146">
        <v>0</v>
      </c>
      <c r="N269" s="175" t="s">
        <v>18</v>
      </c>
      <c r="O269" s="71" t="str">
        <f t="shared" ca="1" si="24"/>
        <v>FINALIZADO</v>
      </c>
      <c r="P269" s="64"/>
      <c r="Q269" s="65"/>
      <c r="R269" s="20"/>
      <c r="S269" s="20"/>
      <c r="T269" s="20"/>
      <c r="U269" s="20"/>
      <c r="V269" s="20"/>
      <c r="W269" s="20"/>
      <c r="X269" s="20"/>
      <c r="Y269" s="20"/>
      <c r="Z269" s="20"/>
      <c r="AA269" s="20"/>
      <c r="AB269" s="20"/>
      <c r="AC269" s="20"/>
      <c r="AD269" s="20"/>
      <c r="AE269" s="20"/>
    </row>
    <row r="270" spans="1:31" s="50" customFormat="1" ht="168" customHeight="1" x14ac:dyDescent="0.3">
      <c r="A270" s="10"/>
      <c r="B270" s="21">
        <v>52622942</v>
      </c>
      <c r="C270" s="37" t="s">
        <v>57</v>
      </c>
      <c r="D270" s="22" t="s">
        <v>131</v>
      </c>
      <c r="E270" s="23" t="s">
        <v>970</v>
      </c>
      <c r="F270" s="22" t="s">
        <v>971</v>
      </c>
      <c r="G270" s="57">
        <v>45916</v>
      </c>
      <c r="H270" s="57">
        <v>46006</v>
      </c>
      <c r="I270" s="26">
        <v>22500000</v>
      </c>
      <c r="J270" s="36" t="s">
        <v>105</v>
      </c>
      <c r="K270" s="168">
        <v>22500000</v>
      </c>
      <c r="L270" s="36" t="s">
        <v>107</v>
      </c>
      <c r="M270" s="36" t="s">
        <v>107</v>
      </c>
      <c r="N270" s="153" t="s">
        <v>14</v>
      </c>
      <c r="O270" s="27" t="str">
        <f t="shared" ca="1" si="24"/>
        <v>FINALIZADO</v>
      </c>
      <c r="P270" s="28"/>
      <c r="Q270" s="29"/>
      <c r="R270" s="20"/>
      <c r="S270" s="20"/>
      <c r="T270" s="20"/>
      <c r="U270" s="20"/>
      <c r="V270" s="20"/>
      <c r="W270" s="20"/>
      <c r="X270" s="20"/>
      <c r="Y270" s="20"/>
      <c r="Z270" s="20"/>
      <c r="AA270" s="20"/>
      <c r="AB270" s="20"/>
      <c r="AC270" s="20"/>
      <c r="AD270" s="20"/>
      <c r="AE270" s="20"/>
    </row>
    <row r="271" spans="1:31" s="50" customFormat="1" ht="168" customHeight="1" x14ac:dyDescent="0.3">
      <c r="A271" s="10"/>
      <c r="B271" s="11">
        <v>4981048</v>
      </c>
      <c r="C271" s="36" t="s">
        <v>157</v>
      </c>
      <c r="D271" s="12" t="s">
        <v>158</v>
      </c>
      <c r="E271" s="13" t="s">
        <v>972</v>
      </c>
      <c r="F271" s="12" t="s">
        <v>973</v>
      </c>
      <c r="G271" s="57">
        <v>45916</v>
      </c>
      <c r="H271" s="57">
        <v>46006</v>
      </c>
      <c r="I271" s="16">
        <v>27000000</v>
      </c>
      <c r="J271" s="12" t="s">
        <v>105</v>
      </c>
      <c r="K271" s="12" t="s">
        <v>974</v>
      </c>
      <c r="L271" s="12" t="s">
        <v>107</v>
      </c>
      <c r="M271" s="12" t="s">
        <v>100</v>
      </c>
      <c r="N271" s="155" t="s">
        <v>32</v>
      </c>
      <c r="O271" s="17" t="str">
        <f t="shared" ca="1" si="24"/>
        <v>FINALIZADO</v>
      </c>
      <c r="P271" s="18"/>
      <c r="Q271" s="19"/>
      <c r="R271" s="20"/>
      <c r="S271" s="20"/>
      <c r="T271" s="20"/>
      <c r="U271" s="20"/>
      <c r="V271" s="20"/>
      <c r="W271" s="20"/>
      <c r="X271" s="20"/>
      <c r="Y271" s="20"/>
      <c r="Z271" s="20"/>
      <c r="AA271" s="20"/>
      <c r="AB271" s="20"/>
      <c r="AC271" s="20"/>
      <c r="AD271" s="20"/>
      <c r="AE271" s="20"/>
    </row>
    <row r="272" spans="1:31" s="56" customFormat="1" ht="168" customHeight="1" x14ac:dyDescent="0.3">
      <c r="A272" s="20"/>
      <c r="B272" s="167">
        <v>1047340219</v>
      </c>
      <c r="C272" s="37" t="s">
        <v>69</v>
      </c>
      <c r="D272" s="37" t="s">
        <v>70</v>
      </c>
      <c r="E272" s="108" t="s">
        <v>975</v>
      </c>
      <c r="F272" s="108" t="s">
        <v>976</v>
      </c>
      <c r="G272" s="58">
        <v>45916</v>
      </c>
      <c r="H272" s="58">
        <v>46006</v>
      </c>
      <c r="I272" s="168">
        <v>29282400</v>
      </c>
      <c r="J272" s="174">
        <v>1</v>
      </c>
      <c r="K272" s="168">
        <v>29282400</v>
      </c>
      <c r="L272" s="108">
        <v>0</v>
      </c>
      <c r="M272" s="108">
        <v>0</v>
      </c>
      <c r="N272" s="154" t="s">
        <v>18</v>
      </c>
      <c r="O272" s="18" t="str">
        <f t="shared" ca="1" si="24"/>
        <v>FINALIZADO</v>
      </c>
      <c r="P272" s="64"/>
      <c r="Q272" s="65"/>
      <c r="R272" s="20"/>
      <c r="S272" s="20"/>
      <c r="T272" s="20"/>
      <c r="U272" s="20"/>
      <c r="V272" s="20"/>
      <c r="W272" s="20"/>
      <c r="X272" s="20"/>
      <c r="Y272" s="20"/>
      <c r="Z272" s="20"/>
      <c r="AA272" s="20"/>
      <c r="AB272" s="20"/>
      <c r="AC272" s="20"/>
      <c r="AD272" s="20"/>
      <c r="AE272" s="20"/>
    </row>
    <row r="273" spans="1:31" s="50" customFormat="1" ht="168" customHeight="1" x14ac:dyDescent="0.3">
      <c r="A273" s="10"/>
      <c r="B273" s="30">
        <v>28069782</v>
      </c>
      <c r="C273" s="306" t="s">
        <v>112</v>
      </c>
      <c r="D273" s="93" t="s">
        <v>113</v>
      </c>
      <c r="E273" s="18" t="s">
        <v>977</v>
      </c>
      <c r="F273" s="31" t="s">
        <v>978</v>
      </c>
      <c r="G273" s="57">
        <v>45916</v>
      </c>
      <c r="H273" s="57">
        <v>46021</v>
      </c>
      <c r="I273" s="217">
        <v>17500000</v>
      </c>
      <c r="J273" s="268">
        <f t="shared" ref="J273:J274" si="25">K273/I273</f>
        <v>1</v>
      </c>
      <c r="K273" s="217">
        <v>17500000</v>
      </c>
      <c r="L273" s="31" t="s">
        <v>107</v>
      </c>
      <c r="M273" s="31" t="s">
        <v>755</v>
      </c>
      <c r="N273" s="276" t="s">
        <v>7</v>
      </c>
      <c r="O273" s="17" t="str">
        <f t="shared" ca="1" si="24"/>
        <v>FINALIZADO</v>
      </c>
      <c r="P273" s="18"/>
      <c r="Q273" s="19"/>
      <c r="R273" s="20"/>
      <c r="S273" s="20"/>
      <c r="T273" s="20"/>
      <c r="U273" s="20"/>
      <c r="V273" s="20"/>
      <c r="W273" s="20"/>
      <c r="X273" s="20"/>
      <c r="Y273" s="20"/>
      <c r="Z273" s="20"/>
      <c r="AA273" s="20"/>
      <c r="AB273" s="20"/>
      <c r="AC273" s="20"/>
      <c r="AD273" s="20"/>
      <c r="AE273" s="20"/>
    </row>
    <row r="274" spans="1:31" s="56" customFormat="1" ht="168" customHeight="1" x14ac:dyDescent="0.3">
      <c r="A274" s="53"/>
      <c r="B274" s="30">
        <v>8747203</v>
      </c>
      <c r="C274" s="306" t="s">
        <v>979</v>
      </c>
      <c r="D274" s="93" t="s">
        <v>980</v>
      </c>
      <c r="E274" s="18" t="s">
        <v>981</v>
      </c>
      <c r="F274" s="31" t="s">
        <v>982</v>
      </c>
      <c r="G274" s="57">
        <v>45918</v>
      </c>
      <c r="H274" s="57">
        <v>46008</v>
      </c>
      <c r="I274" s="217">
        <v>15000000</v>
      </c>
      <c r="J274" s="268">
        <f t="shared" si="25"/>
        <v>1</v>
      </c>
      <c r="K274" s="217">
        <v>15000000</v>
      </c>
      <c r="L274" s="31" t="s">
        <v>107</v>
      </c>
      <c r="M274" s="31" t="s">
        <v>107</v>
      </c>
      <c r="N274" s="280" t="s">
        <v>7</v>
      </c>
      <c r="O274" s="27" t="str">
        <f t="shared" ca="1" si="24"/>
        <v>FINALIZADO</v>
      </c>
      <c r="P274" s="28"/>
      <c r="Q274" s="35"/>
    </row>
    <row r="275" spans="1:31" s="50" customFormat="1" ht="168" customHeight="1" x14ac:dyDescent="0.3">
      <c r="A275" s="10"/>
      <c r="B275" s="74">
        <v>1052085186</v>
      </c>
      <c r="C275" s="41" t="s">
        <v>124</v>
      </c>
      <c r="D275" s="42" t="s">
        <v>125</v>
      </c>
      <c r="E275" s="179" t="s">
        <v>983</v>
      </c>
      <c r="F275" s="42" t="s">
        <v>984</v>
      </c>
      <c r="G275" s="176">
        <v>45918</v>
      </c>
      <c r="H275" s="176">
        <v>46008</v>
      </c>
      <c r="I275" s="75">
        <v>25500000</v>
      </c>
      <c r="J275" s="42" t="s">
        <v>105</v>
      </c>
      <c r="K275" s="252">
        <v>25500000</v>
      </c>
      <c r="L275" s="39" t="s">
        <v>107</v>
      </c>
      <c r="M275" s="39" t="s">
        <v>107</v>
      </c>
      <c r="N275" s="153" t="s">
        <v>14</v>
      </c>
      <c r="O275" s="27" t="str">
        <f t="shared" ca="1" si="24"/>
        <v>FINALIZADO</v>
      </c>
      <c r="P275" s="18"/>
      <c r="Q275" s="19"/>
      <c r="R275" s="20"/>
      <c r="S275" s="20"/>
      <c r="T275" s="20"/>
      <c r="U275" s="20"/>
      <c r="V275" s="20"/>
      <c r="W275" s="20"/>
      <c r="X275" s="20"/>
      <c r="Y275" s="20"/>
      <c r="Z275" s="20"/>
      <c r="AA275" s="20"/>
      <c r="AB275" s="20"/>
      <c r="AC275" s="20"/>
      <c r="AD275" s="20"/>
      <c r="AE275" s="20"/>
    </row>
    <row r="276" spans="1:31" s="20" customFormat="1" ht="168" customHeight="1" x14ac:dyDescent="0.3">
      <c r="A276" s="10"/>
      <c r="B276" s="77">
        <v>55308274</v>
      </c>
      <c r="C276" s="43" t="s">
        <v>108</v>
      </c>
      <c r="D276" s="44" t="s">
        <v>109</v>
      </c>
      <c r="E276" s="28" t="s">
        <v>985</v>
      </c>
      <c r="F276" s="44" t="s">
        <v>986</v>
      </c>
      <c r="G276" s="25">
        <v>45918</v>
      </c>
      <c r="H276" s="25">
        <v>46008</v>
      </c>
      <c r="I276" s="206">
        <v>12810000</v>
      </c>
      <c r="J276" s="251">
        <v>1</v>
      </c>
      <c r="K276" s="189">
        <v>12810000</v>
      </c>
      <c r="L276" s="44" t="s">
        <v>107</v>
      </c>
      <c r="M276" s="44" t="s">
        <v>107</v>
      </c>
      <c r="N276" s="156" t="s">
        <v>29</v>
      </c>
      <c r="O276" s="18" t="str">
        <f t="shared" ca="1" si="24"/>
        <v>FINALIZADO</v>
      </c>
      <c r="P276" s="61"/>
      <c r="Q276" s="19"/>
    </row>
    <row r="277" spans="1:31" s="20" customFormat="1" ht="168" customHeight="1" x14ac:dyDescent="0.3">
      <c r="A277" s="10"/>
      <c r="B277" s="30">
        <v>1047419682</v>
      </c>
      <c r="C277" s="306" t="s">
        <v>459</v>
      </c>
      <c r="D277" s="93" t="s">
        <v>460</v>
      </c>
      <c r="E277" s="18" t="s">
        <v>987</v>
      </c>
      <c r="F277" s="31" t="s">
        <v>988</v>
      </c>
      <c r="G277" s="57">
        <v>45917</v>
      </c>
      <c r="H277" s="57">
        <v>46007</v>
      </c>
      <c r="I277" s="217">
        <v>19800000</v>
      </c>
      <c r="J277" s="268">
        <f t="shared" ref="J277:J280" si="26">K277/I277</f>
        <v>1</v>
      </c>
      <c r="K277" s="217">
        <v>19800000</v>
      </c>
      <c r="L277" s="31" t="s">
        <v>107</v>
      </c>
      <c r="M277" s="31" t="s">
        <v>107</v>
      </c>
      <c r="N277" s="283" t="s">
        <v>7</v>
      </c>
      <c r="O277" s="27" t="str">
        <f t="shared" ca="1" si="24"/>
        <v>FINALIZADO</v>
      </c>
      <c r="P277" s="28"/>
      <c r="Q277" s="29"/>
    </row>
    <row r="278" spans="1:31" s="50" customFormat="1" ht="168" customHeight="1" x14ac:dyDescent="0.3">
      <c r="A278" s="20"/>
      <c r="B278" s="140">
        <v>8643525</v>
      </c>
      <c r="C278" s="306" t="s">
        <v>80</v>
      </c>
      <c r="D278" s="295" t="s">
        <v>81</v>
      </c>
      <c r="E278" s="18" t="s">
        <v>989</v>
      </c>
      <c r="F278" s="51" t="s">
        <v>990</v>
      </c>
      <c r="G278" s="57">
        <v>45918</v>
      </c>
      <c r="H278" s="57">
        <v>46008</v>
      </c>
      <c r="I278" s="265">
        <v>27000000</v>
      </c>
      <c r="J278" s="268">
        <f t="shared" si="26"/>
        <v>1</v>
      </c>
      <c r="K278" s="265">
        <v>27000000</v>
      </c>
      <c r="L278" s="51">
        <v>0</v>
      </c>
      <c r="M278" s="51">
        <v>0</v>
      </c>
      <c r="N278" s="285" t="s">
        <v>7</v>
      </c>
      <c r="O278" s="61" t="str">
        <f t="shared" ca="1" si="24"/>
        <v>FINALIZADO</v>
      </c>
      <c r="P278" s="64"/>
      <c r="Q278" s="65"/>
      <c r="R278" s="20"/>
      <c r="S278" s="20"/>
      <c r="T278" s="20"/>
      <c r="U278" s="20"/>
      <c r="V278" s="20"/>
      <c r="W278" s="20"/>
      <c r="X278" s="20"/>
      <c r="Y278" s="20"/>
      <c r="Z278" s="20"/>
      <c r="AA278" s="20"/>
      <c r="AB278" s="20"/>
      <c r="AC278" s="20"/>
      <c r="AD278" s="20"/>
      <c r="AE278" s="20"/>
    </row>
    <row r="279" spans="1:31" s="56" customFormat="1" ht="168" customHeight="1" x14ac:dyDescent="0.3">
      <c r="A279" s="10"/>
      <c r="B279" s="30">
        <v>37749109</v>
      </c>
      <c r="C279" s="306" t="s">
        <v>186</v>
      </c>
      <c r="D279" s="93" t="s">
        <v>187</v>
      </c>
      <c r="E279" s="18" t="s">
        <v>991</v>
      </c>
      <c r="F279" s="31" t="s">
        <v>992</v>
      </c>
      <c r="G279" s="57">
        <v>45918</v>
      </c>
      <c r="H279" s="33">
        <v>46022</v>
      </c>
      <c r="I279" s="217">
        <v>22533333</v>
      </c>
      <c r="J279" s="268">
        <f t="shared" si="26"/>
        <v>1</v>
      </c>
      <c r="K279" s="217">
        <v>22533333</v>
      </c>
      <c r="L279" s="31" t="s">
        <v>107</v>
      </c>
      <c r="M279" s="31" t="s">
        <v>755</v>
      </c>
      <c r="N279" s="238" t="s">
        <v>7</v>
      </c>
      <c r="O279" s="10" t="str">
        <f t="shared" ca="1" si="24"/>
        <v>FINALIZADO</v>
      </c>
      <c r="P279" s="28"/>
      <c r="Q279" s="76"/>
      <c r="R279" s="20"/>
      <c r="S279" s="20"/>
      <c r="T279" s="20"/>
      <c r="U279" s="20"/>
      <c r="V279" s="20"/>
      <c r="W279" s="20"/>
      <c r="X279" s="20"/>
      <c r="Y279" s="20"/>
      <c r="Z279" s="20"/>
      <c r="AA279" s="20"/>
      <c r="AB279" s="20"/>
      <c r="AC279" s="20"/>
      <c r="AD279" s="20"/>
      <c r="AE279" s="20"/>
    </row>
    <row r="280" spans="1:31" s="50" customFormat="1" ht="168" customHeight="1" x14ac:dyDescent="0.3">
      <c r="A280" s="10"/>
      <c r="B280" s="77">
        <v>1047428128</v>
      </c>
      <c r="C280" s="313" t="s">
        <v>993</v>
      </c>
      <c r="D280" s="314" t="s">
        <v>994</v>
      </c>
      <c r="E280" s="28" t="s">
        <v>995</v>
      </c>
      <c r="F280" s="44" t="s">
        <v>996</v>
      </c>
      <c r="G280" s="58">
        <v>45922</v>
      </c>
      <c r="H280" s="58">
        <v>46012</v>
      </c>
      <c r="I280" s="213">
        <v>24000000</v>
      </c>
      <c r="J280" s="315">
        <f t="shared" si="26"/>
        <v>1</v>
      </c>
      <c r="K280" s="213">
        <v>24000000</v>
      </c>
      <c r="L280" s="44" t="s">
        <v>107</v>
      </c>
      <c r="M280" s="44" t="s">
        <v>107</v>
      </c>
      <c r="N280" s="239" t="s">
        <v>7</v>
      </c>
      <c r="O280" s="10" t="str">
        <f t="shared" ca="1" si="24"/>
        <v>FINALIZADO</v>
      </c>
      <c r="P280" s="18"/>
      <c r="Q280" s="55"/>
      <c r="R280" s="10"/>
      <c r="S280" s="10"/>
      <c r="T280" s="10"/>
      <c r="U280" s="10"/>
      <c r="V280" s="10"/>
      <c r="W280" s="10"/>
      <c r="X280" s="10"/>
      <c r="Y280" s="10"/>
      <c r="Z280" s="10"/>
      <c r="AA280" s="10"/>
      <c r="AB280" s="10"/>
      <c r="AC280" s="10"/>
      <c r="AD280" s="10"/>
      <c r="AE280" s="10"/>
    </row>
    <row r="281" spans="1:31" s="50" customFormat="1" ht="168" customHeight="1" x14ac:dyDescent="0.3">
      <c r="A281" s="18"/>
      <c r="B281" s="30">
        <v>8642680</v>
      </c>
      <c r="C281" s="38" t="s">
        <v>997</v>
      </c>
      <c r="D281" s="31" t="s">
        <v>998</v>
      </c>
      <c r="E281" s="18" t="s">
        <v>999</v>
      </c>
      <c r="F281" s="31" t="s">
        <v>1000</v>
      </c>
      <c r="G281" s="57">
        <v>45919</v>
      </c>
      <c r="H281" s="57">
        <v>46009</v>
      </c>
      <c r="I281" s="32">
        <v>27000000</v>
      </c>
      <c r="J281" s="31"/>
      <c r="K281" s="31"/>
      <c r="L281" s="31"/>
      <c r="M281" s="31"/>
      <c r="N281" s="156" t="s">
        <v>0</v>
      </c>
      <c r="O281" s="18" t="str">
        <f t="shared" ca="1" si="24"/>
        <v>FINALIZADO</v>
      </c>
      <c r="P281" s="61"/>
      <c r="Q281" s="323"/>
      <c r="R281" s="18"/>
      <c r="S281" s="18"/>
      <c r="T281" s="18"/>
      <c r="U281" s="10"/>
      <c r="V281" s="10"/>
      <c r="W281" s="10"/>
      <c r="X281" s="10"/>
      <c r="Y281" s="10"/>
      <c r="Z281" s="10"/>
      <c r="AA281" s="10"/>
      <c r="AB281" s="10"/>
      <c r="AC281" s="10"/>
      <c r="AD281" s="10"/>
      <c r="AE281" s="10"/>
    </row>
    <row r="282" spans="1:31" s="50" customFormat="1" ht="168" customHeight="1" x14ac:dyDescent="0.3">
      <c r="A282" s="17"/>
      <c r="B282" s="144">
        <v>73203126</v>
      </c>
      <c r="C282" s="331" t="s">
        <v>1001</v>
      </c>
      <c r="D282" s="88" t="s">
        <v>1002</v>
      </c>
      <c r="E282" s="71" t="s">
        <v>1003</v>
      </c>
      <c r="F282" s="89" t="s">
        <v>1004</v>
      </c>
      <c r="G282" s="139">
        <v>45922</v>
      </c>
      <c r="H282" s="139">
        <v>46012</v>
      </c>
      <c r="I282" s="215">
        <v>36000000</v>
      </c>
      <c r="J282" s="332">
        <f t="shared" ref="J282:J284" si="27">K282/I282</f>
        <v>1</v>
      </c>
      <c r="K282" s="215">
        <v>36000000</v>
      </c>
      <c r="L282" s="89" t="s">
        <v>107</v>
      </c>
      <c r="M282" s="89" t="s">
        <v>107</v>
      </c>
      <c r="N282" s="339" t="s">
        <v>7</v>
      </c>
      <c r="O282" s="91" t="str">
        <f t="shared" ca="1" si="24"/>
        <v>FINALIZADO</v>
      </c>
      <c r="P282" s="18"/>
      <c r="Q282" s="33"/>
      <c r="R282" s="54"/>
      <c r="S282" s="54"/>
      <c r="T282" s="54"/>
    </row>
    <row r="283" spans="1:31" s="50" customFormat="1" ht="168" customHeight="1" x14ac:dyDescent="0.3">
      <c r="A283" s="10" t="s">
        <v>147</v>
      </c>
      <c r="B283" s="30">
        <v>1047457317</v>
      </c>
      <c r="C283" s="306" t="s">
        <v>148</v>
      </c>
      <c r="D283" s="93" t="s">
        <v>149</v>
      </c>
      <c r="E283" s="18" t="s">
        <v>1005</v>
      </c>
      <c r="F283" s="31" t="s">
        <v>586</v>
      </c>
      <c r="G283" s="57">
        <v>45919</v>
      </c>
      <c r="H283" s="57">
        <v>46009</v>
      </c>
      <c r="I283" s="217">
        <v>13500000</v>
      </c>
      <c r="J283" s="268">
        <f t="shared" si="27"/>
        <v>1</v>
      </c>
      <c r="K283" s="217">
        <v>13500000</v>
      </c>
      <c r="L283" s="31" t="s">
        <v>107</v>
      </c>
      <c r="M283" s="31" t="s">
        <v>107</v>
      </c>
      <c r="N283" s="238" t="s">
        <v>7</v>
      </c>
      <c r="O283" s="10" t="str">
        <f t="shared" ca="1" si="24"/>
        <v>FINALIZADO</v>
      </c>
      <c r="P283" s="18"/>
      <c r="Q283" s="19"/>
      <c r="R283" s="20"/>
      <c r="S283" s="20"/>
      <c r="T283" s="20"/>
      <c r="U283" s="20"/>
      <c r="V283" s="20"/>
      <c r="W283" s="20"/>
      <c r="X283" s="20"/>
      <c r="Y283" s="20"/>
      <c r="Z283" s="20"/>
      <c r="AA283" s="20"/>
      <c r="AB283" s="20"/>
      <c r="AC283" s="20"/>
      <c r="AD283" s="20"/>
      <c r="AE283" s="20"/>
    </row>
    <row r="284" spans="1:31" s="56" customFormat="1" ht="168" customHeight="1" x14ac:dyDescent="0.3">
      <c r="A284" s="10"/>
      <c r="B284" s="30">
        <v>22494261</v>
      </c>
      <c r="C284" s="306" t="s">
        <v>473</v>
      </c>
      <c r="D284" s="93" t="s">
        <v>474</v>
      </c>
      <c r="E284" s="18" t="s">
        <v>1006</v>
      </c>
      <c r="F284" s="31" t="s">
        <v>1007</v>
      </c>
      <c r="G284" s="57">
        <v>45922</v>
      </c>
      <c r="H284" s="57">
        <v>46012</v>
      </c>
      <c r="I284" s="217">
        <v>15000000</v>
      </c>
      <c r="J284" s="268">
        <f t="shared" si="27"/>
        <v>1</v>
      </c>
      <c r="K284" s="217">
        <v>15000000</v>
      </c>
      <c r="L284" s="31" t="s">
        <v>107</v>
      </c>
      <c r="M284" s="31" t="s">
        <v>107</v>
      </c>
      <c r="N284" s="239" t="s">
        <v>7</v>
      </c>
      <c r="O284" s="90" t="str">
        <f t="shared" ca="1" si="24"/>
        <v>FINALIZADO</v>
      </c>
      <c r="P284" s="120"/>
      <c r="Q284" s="76"/>
      <c r="R284" s="20"/>
      <c r="S284" s="20"/>
      <c r="T284" s="20"/>
      <c r="U284" s="20"/>
      <c r="V284" s="20"/>
      <c r="W284" s="20"/>
      <c r="X284" s="20"/>
      <c r="Y284" s="20"/>
      <c r="Z284" s="20"/>
      <c r="AA284" s="20"/>
      <c r="AB284" s="20"/>
      <c r="AC284" s="20"/>
      <c r="AD284" s="20"/>
      <c r="AE284" s="20"/>
    </row>
    <row r="285" spans="1:31" s="50" customFormat="1" ht="168" customHeight="1" x14ac:dyDescent="0.3">
      <c r="A285" s="18"/>
      <c r="B285" s="144">
        <v>8649721</v>
      </c>
      <c r="C285" s="122" t="s">
        <v>1008</v>
      </c>
      <c r="D285" s="89" t="s">
        <v>1009</v>
      </c>
      <c r="E285" s="71" t="s">
        <v>1010</v>
      </c>
      <c r="F285" s="89" t="s">
        <v>1011</v>
      </c>
      <c r="G285" s="125">
        <v>45931</v>
      </c>
      <c r="H285" s="125">
        <v>46019</v>
      </c>
      <c r="I285" s="71" t="s">
        <v>233</v>
      </c>
      <c r="J285" s="197">
        <v>1</v>
      </c>
      <c r="K285" s="215">
        <v>22500000</v>
      </c>
      <c r="L285" s="89" t="s">
        <v>107</v>
      </c>
      <c r="M285" s="89" t="s">
        <v>107</v>
      </c>
      <c r="N285" s="156" t="s">
        <v>31</v>
      </c>
      <c r="O285" s="18" t="str">
        <f t="shared" ca="1" si="24"/>
        <v>FINALIZADO</v>
      </c>
      <c r="P285" s="18"/>
      <c r="Q285" s="33"/>
      <c r="R285" s="18"/>
      <c r="S285" s="18"/>
      <c r="T285" s="18"/>
      <c r="U285" s="18"/>
      <c r="V285" s="18"/>
      <c r="W285" s="18"/>
      <c r="X285" s="18"/>
      <c r="Y285" s="18"/>
      <c r="Z285" s="18"/>
      <c r="AA285" s="18"/>
      <c r="AB285" s="18"/>
      <c r="AC285" s="18"/>
      <c r="AD285" s="18"/>
      <c r="AE285" s="18"/>
    </row>
    <row r="286" spans="1:31" s="50" customFormat="1" ht="168" customHeight="1" x14ac:dyDescent="0.3">
      <c r="A286" s="18"/>
      <c r="B286" s="30">
        <v>1047468353</v>
      </c>
      <c r="C286" s="38" t="s">
        <v>1012</v>
      </c>
      <c r="D286" s="31" t="s">
        <v>1013</v>
      </c>
      <c r="E286" s="18" t="s">
        <v>1014</v>
      </c>
      <c r="F286" s="31" t="s">
        <v>1015</v>
      </c>
      <c r="G286" s="33">
        <v>45933</v>
      </c>
      <c r="H286" s="15">
        <v>46006</v>
      </c>
      <c r="I286" s="203">
        <v>15000000</v>
      </c>
      <c r="J286" s="191">
        <v>1</v>
      </c>
      <c r="K286" s="186">
        <v>15000000</v>
      </c>
      <c r="L286" s="31" t="s">
        <v>107</v>
      </c>
      <c r="M286" s="31" t="s">
        <v>107</v>
      </c>
      <c r="N286" s="156" t="s">
        <v>29</v>
      </c>
      <c r="O286" s="18" t="str">
        <f t="shared" ca="1" si="24"/>
        <v>FINALIZADO</v>
      </c>
      <c r="P286" s="18"/>
      <c r="Q286" s="33"/>
      <c r="R286" s="18"/>
      <c r="S286" s="18"/>
      <c r="T286" s="18"/>
      <c r="U286" s="18"/>
      <c r="V286" s="18"/>
      <c r="W286" s="18"/>
      <c r="X286" s="18"/>
      <c r="Y286" s="18"/>
      <c r="Z286" s="18"/>
      <c r="AA286" s="18"/>
      <c r="AB286" s="18"/>
      <c r="AC286" s="18"/>
      <c r="AD286" s="18"/>
      <c r="AE286" s="18"/>
    </row>
    <row r="287" spans="1:31" s="50" customFormat="1" ht="168" customHeight="1" x14ac:dyDescent="0.3">
      <c r="A287" s="18" t="s">
        <v>614</v>
      </c>
      <c r="B287" s="30" t="s">
        <v>615</v>
      </c>
      <c r="C287" s="38" t="s">
        <v>616</v>
      </c>
      <c r="D287" s="31" t="s">
        <v>617</v>
      </c>
      <c r="E287" s="18" t="s">
        <v>1016</v>
      </c>
      <c r="F287" s="31" t="s">
        <v>1017</v>
      </c>
      <c r="G287" s="33">
        <v>45933</v>
      </c>
      <c r="H287" s="15">
        <v>46008</v>
      </c>
      <c r="I287" s="203">
        <v>9000000</v>
      </c>
      <c r="J287" s="191">
        <v>1</v>
      </c>
      <c r="K287" s="186">
        <v>7500000</v>
      </c>
      <c r="L287" s="31" t="s">
        <v>107</v>
      </c>
      <c r="M287" s="31" t="s">
        <v>107</v>
      </c>
      <c r="N287" s="156" t="s">
        <v>29</v>
      </c>
      <c r="O287" s="18" t="str">
        <f t="shared" ca="1" si="24"/>
        <v>FINALIZADO</v>
      </c>
      <c r="P287" s="18"/>
      <c r="Q287" s="33"/>
      <c r="R287" s="18"/>
      <c r="S287" s="18"/>
      <c r="T287" s="18"/>
      <c r="U287" s="18"/>
      <c r="V287" s="18"/>
      <c r="W287" s="18"/>
      <c r="X287" s="18"/>
      <c r="Y287" s="18"/>
      <c r="Z287" s="18"/>
      <c r="AA287" s="18"/>
      <c r="AB287" s="18"/>
      <c r="AC287" s="18"/>
      <c r="AD287" s="18"/>
      <c r="AE287" s="18"/>
    </row>
    <row r="288" spans="1:31" s="50" customFormat="1" ht="168" customHeight="1" x14ac:dyDescent="0.3">
      <c r="A288" s="18"/>
      <c r="B288" s="30">
        <v>1105781696</v>
      </c>
      <c r="C288" s="38" t="s">
        <v>1018</v>
      </c>
      <c r="D288" s="31" t="s">
        <v>1019</v>
      </c>
      <c r="E288" s="18" t="s">
        <v>1020</v>
      </c>
      <c r="F288" s="31" t="s">
        <v>1021</v>
      </c>
      <c r="G288" s="33">
        <v>45933</v>
      </c>
      <c r="H288" s="15">
        <v>46006</v>
      </c>
      <c r="I288" s="203">
        <v>6250000</v>
      </c>
      <c r="J288" s="191">
        <v>1</v>
      </c>
      <c r="K288" s="186">
        <v>6250000</v>
      </c>
      <c r="L288" s="31" t="s">
        <v>107</v>
      </c>
      <c r="M288" s="31" t="s">
        <v>107</v>
      </c>
      <c r="N288" s="156" t="s">
        <v>29</v>
      </c>
      <c r="O288" s="18" t="str">
        <f t="shared" ca="1" si="24"/>
        <v>FINALIZADO</v>
      </c>
      <c r="P288" s="18"/>
      <c r="Q288" s="33"/>
      <c r="R288" s="18"/>
      <c r="S288" s="18"/>
      <c r="T288" s="18"/>
      <c r="U288" s="18"/>
      <c r="V288" s="18"/>
      <c r="W288" s="18"/>
      <c r="X288" s="18"/>
      <c r="Y288" s="18"/>
      <c r="Z288" s="18"/>
      <c r="AA288" s="18"/>
      <c r="AB288" s="18"/>
      <c r="AC288" s="18"/>
      <c r="AD288" s="18"/>
      <c r="AE288" s="18"/>
    </row>
    <row r="289" spans="1:31" s="50" customFormat="1" ht="168" customHeight="1" x14ac:dyDescent="0.3">
      <c r="A289" s="18"/>
      <c r="B289" s="30">
        <v>16602156</v>
      </c>
      <c r="C289" s="38" t="s">
        <v>610</v>
      </c>
      <c r="D289" s="31" t="s">
        <v>611</v>
      </c>
      <c r="E289" s="18" t="s">
        <v>1022</v>
      </c>
      <c r="F289" s="31" t="s">
        <v>1023</v>
      </c>
      <c r="G289" s="33">
        <v>45936</v>
      </c>
      <c r="H289" s="15">
        <v>46007</v>
      </c>
      <c r="I289" s="203">
        <v>7500000</v>
      </c>
      <c r="J289" s="191">
        <v>1</v>
      </c>
      <c r="K289" s="186">
        <v>7500000</v>
      </c>
      <c r="L289" s="31" t="s">
        <v>107</v>
      </c>
      <c r="M289" s="31" t="s">
        <v>107</v>
      </c>
      <c r="N289" s="156" t="s">
        <v>29</v>
      </c>
      <c r="O289" s="18" t="str">
        <f t="shared" ca="1" si="24"/>
        <v>FINALIZADO</v>
      </c>
      <c r="P289" s="18"/>
      <c r="Q289" s="33"/>
      <c r="R289" s="18"/>
      <c r="S289" s="18"/>
      <c r="T289" s="18"/>
      <c r="U289" s="18"/>
      <c r="V289" s="18"/>
      <c r="W289" s="18"/>
      <c r="X289" s="18"/>
      <c r="Y289" s="18"/>
      <c r="Z289" s="18"/>
      <c r="AA289" s="18"/>
      <c r="AB289" s="18"/>
      <c r="AC289" s="18"/>
      <c r="AD289" s="18"/>
      <c r="AE289" s="18"/>
    </row>
    <row r="290" spans="1:31" s="54" customFormat="1" ht="168" customHeight="1" x14ac:dyDescent="0.3">
      <c r="A290" s="71"/>
      <c r="B290" s="121" t="s">
        <v>1024</v>
      </c>
      <c r="C290" s="122" t="s">
        <v>1025</v>
      </c>
      <c r="D290" s="123" t="s">
        <v>1026</v>
      </c>
      <c r="E290" s="71" t="s">
        <v>1027</v>
      </c>
      <c r="F290" s="89" t="s">
        <v>1028</v>
      </c>
      <c r="G290" s="92">
        <v>45936</v>
      </c>
      <c r="H290" s="92">
        <v>46006</v>
      </c>
      <c r="I290" s="71">
        <v>12500000</v>
      </c>
      <c r="J290" s="12" t="s">
        <v>105</v>
      </c>
      <c r="K290" s="12" t="s">
        <v>1029</v>
      </c>
      <c r="L290" s="12" t="s">
        <v>107</v>
      </c>
      <c r="M290" s="12" t="s">
        <v>100</v>
      </c>
      <c r="N290" s="166" t="s">
        <v>32</v>
      </c>
      <c r="O290" s="71" t="str">
        <f t="shared" ca="1" si="24"/>
        <v>FINALIZADO</v>
      </c>
      <c r="P290" s="124"/>
      <c r="Q290" s="125"/>
      <c r="R290" s="71"/>
      <c r="S290" s="71"/>
      <c r="T290" s="71"/>
      <c r="U290" s="71"/>
      <c r="V290" s="71"/>
      <c r="W290" s="71"/>
      <c r="X290" s="71"/>
      <c r="Y290" s="71"/>
      <c r="Z290" s="71"/>
      <c r="AA290" s="71"/>
      <c r="AB290" s="71"/>
      <c r="AC290" s="71"/>
      <c r="AD290" s="71"/>
      <c r="AE290" s="71"/>
    </row>
    <row r="291" spans="1:31" s="50" customFormat="1" ht="168" customHeight="1" x14ac:dyDescent="0.3">
      <c r="A291" s="10"/>
      <c r="B291" s="11">
        <v>1099553367</v>
      </c>
      <c r="C291" s="36" t="s">
        <v>174</v>
      </c>
      <c r="D291" s="12" t="s">
        <v>175</v>
      </c>
      <c r="E291" s="13" t="s">
        <v>1030</v>
      </c>
      <c r="F291" s="12" t="s">
        <v>1031</v>
      </c>
      <c r="G291" s="15">
        <v>45933</v>
      </c>
      <c r="H291" s="15">
        <v>46006</v>
      </c>
      <c r="I291" s="204">
        <v>20000000</v>
      </c>
      <c r="J291" s="191">
        <v>1</v>
      </c>
      <c r="K291" s="182">
        <v>20000000</v>
      </c>
      <c r="L291" s="31" t="s">
        <v>107</v>
      </c>
      <c r="M291" s="31" t="s">
        <v>107</v>
      </c>
      <c r="N291" s="155" t="s">
        <v>29</v>
      </c>
      <c r="O291" s="17" t="str">
        <f t="shared" ca="1" si="24"/>
        <v>FINALIZADO</v>
      </c>
      <c r="P291" s="18"/>
      <c r="Q291" s="19"/>
      <c r="R291" s="20"/>
      <c r="S291" s="20"/>
      <c r="T291" s="20"/>
      <c r="U291" s="20"/>
      <c r="V291" s="20"/>
      <c r="W291" s="20"/>
      <c r="X291" s="20"/>
      <c r="Y291" s="20"/>
      <c r="Z291" s="20"/>
      <c r="AA291" s="20"/>
      <c r="AB291" s="20"/>
      <c r="AC291" s="20"/>
      <c r="AD291" s="20"/>
      <c r="AE291" s="20"/>
    </row>
    <row r="292" spans="1:31" s="20" customFormat="1" ht="168" customHeight="1" x14ac:dyDescent="0.3">
      <c r="A292" s="10"/>
      <c r="B292" s="69">
        <v>73194496</v>
      </c>
      <c r="C292" s="39" t="s">
        <v>1032</v>
      </c>
      <c r="D292" s="40" t="s">
        <v>1033</v>
      </c>
      <c r="E292" s="70" t="s">
        <v>1034</v>
      </c>
      <c r="F292" s="59" t="s">
        <v>1035</v>
      </c>
      <c r="G292" s="33">
        <v>45938</v>
      </c>
      <c r="H292" s="15">
        <v>46008</v>
      </c>
      <c r="I292" s="205">
        <v>20000000</v>
      </c>
      <c r="J292" s="191">
        <v>1</v>
      </c>
      <c r="K292" s="183">
        <v>23733333</v>
      </c>
      <c r="L292" s="31" t="s">
        <v>107</v>
      </c>
      <c r="M292" s="186" t="s">
        <v>1036</v>
      </c>
      <c r="N292" s="157" t="s">
        <v>29</v>
      </c>
      <c r="O292" s="17" t="str">
        <f t="shared" ca="1" si="24"/>
        <v>FINALIZADO</v>
      </c>
      <c r="P292" s="71"/>
      <c r="Q292" s="72"/>
    </row>
    <row r="293" spans="1:31" s="20" customFormat="1" ht="168" customHeight="1" x14ac:dyDescent="0.3">
      <c r="A293" s="10"/>
      <c r="B293" s="11">
        <v>8786174</v>
      </c>
      <c r="C293" s="36" t="s">
        <v>1037</v>
      </c>
      <c r="D293" s="12" t="s">
        <v>1038</v>
      </c>
      <c r="E293" s="13" t="s">
        <v>1039</v>
      </c>
      <c r="F293" s="12" t="s">
        <v>1040</v>
      </c>
      <c r="G293" s="33">
        <v>45936</v>
      </c>
      <c r="H293" s="15">
        <v>46008</v>
      </c>
      <c r="I293" s="204">
        <v>10000000</v>
      </c>
      <c r="J293" s="191">
        <v>1</v>
      </c>
      <c r="K293" s="182">
        <v>10000000</v>
      </c>
      <c r="L293" s="38" t="s">
        <v>107</v>
      </c>
      <c r="M293" s="38" t="s">
        <v>107</v>
      </c>
      <c r="N293" s="157" t="s">
        <v>29</v>
      </c>
      <c r="O293" s="17" t="str">
        <f t="shared" ca="1" si="24"/>
        <v>FINALIZADO</v>
      </c>
      <c r="P293" s="18"/>
      <c r="Q293" s="19"/>
      <c r="R293" s="10"/>
      <c r="S293" s="10"/>
      <c r="T293" s="10"/>
      <c r="U293" s="10"/>
      <c r="V293" s="10"/>
      <c r="W293" s="10"/>
      <c r="X293" s="10"/>
      <c r="Y293" s="10"/>
      <c r="Z293" s="10"/>
      <c r="AA293" s="10"/>
      <c r="AB293" s="10"/>
      <c r="AC293" s="10"/>
      <c r="AD293" s="10"/>
      <c r="AE293" s="10"/>
    </row>
    <row r="294" spans="1:31" s="20" customFormat="1" ht="168" customHeight="1" x14ac:dyDescent="0.3">
      <c r="A294" s="10"/>
      <c r="B294" s="21">
        <v>22462870</v>
      </c>
      <c r="C294" s="37" t="s">
        <v>1041</v>
      </c>
      <c r="D294" s="22" t="s">
        <v>1042</v>
      </c>
      <c r="E294" s="23" t="s">
        <v>1043</v>
      </c>
      <c r="F294" s="22" t="s">
        <v>1044</v>
      </c>
      <c r="G294" s="35">
        <v>45936</v>
      </c>
      <c r="H294" s="24">
        <v>46006</v>
      </c>
      <c r="I294" s="23">
        <v>12500000</v>
      </c>
      <c r="J294" s="22" t="s">
        <v>105</v>
      </c>
      <c r="K294" s="108">
        <v>12500000</v>
      </c>
      <c r="L294" s="22" t="s">
        <v>107</v>
      </c>
      <c r="M294" s="22" t="s">
        <v>107</v>
      </c>
      <c r="N294" s="155" t="s">
        <v>14</v>
      </c>
      <c r="O294" s="17" t="str">
        <f t="shared" ca="1" si="24"/>
        <v>FINALIZADO</v>
      </c>
      <c r="P294" s="18"/>
      <c r="Q294" s="19"/>
      <c r="R294" s="10"/>
      <c r="S294" s="10"/>
      <c r="T294" s="10"/>
      <c r="U294" s="10"/>
      <c r="V294" s="10"/>
      <c r="W294" s="10"/>
      <c r="X294" s="10"/>
      <c r="Y294" s="10"/>
      <c r="Z294" s="10"/>
      <c r="AA294" s="10"/>
      <c r="AB294" s="10"/>
      <c r="AC294" s="10"/>
      <c r="AD294" s="10"/>
      <c r="AE294" s="10"/>
    </row>
    <row r="295" spans="1:31" s="20" customFormat="1" ht="168" customHeight="1" x14ac:dyDescent="0.3">
      <c r="A295" s="10"/>
      <c r="B295" s="30">
        <v>73102484</v>
      </c>
      <c r="C295" s="306" t="s">
        <v>1045</v>
      </c>
      <c r="D295" s="93" t="s">
        <v>1046</v>
      </c>
      <c r="E295" s="18" t="s">
        <v>1047</v>
      </c>
      <c r="F295" s="31" t="s">
        <v>1048</v>
      </c>
      <c r="G295" s="33">
        <v>45938</v>
      </c>
      <c r="H295" s="33">
        <v>46006</v>
      </c>
      <c r="I295" s="217">
        <v>19000000</v>
      </c>
      <c r="J295" s="268">
        <f t="shared" ref="J295:J297" si="28">K295/I295</f>
        <v>1</v>
      </c>
      <c r="K295" s="217">
        <v>19000000</v>
      </c>
      <c r="L295" s="31" t="s">
        <v>107</v>
      </c>
      <c r="M295" s="31" t="s">
        <v>107</v>
      </c>
      <c r="N295" s="276" t="s">
        <v>7</v>
      </c>
      <c r="O295" s="17" t="str">
        <f t="shared" ca="1" si="24"/>
        <v>FINALIZADO</v>
      </c>
      <c r="P295" s="18"/>
      <c r="Q295" s="19"/>
      <c r="R295" s="10"/>
      <c r="S295" s="10"/>
      <c r="T295" s="10"/>
      <c r="U295" s="10"/>
      <c r="V295" s="10"/>
      <c r="W295" s="10"/>
      <c r="X295" s="10"/>
      <c r="Y295" s="10"/>
      <c r="Z295" s="10"/>
      <c r="AA295" s="10"/>
      <c r="AB295" s="10"/>
      <c r="AC295" s="10"/>
      <c r="AD295" s="10"/>
      <c r="AE295" s="10"/>
    </row>
    <row r="296" spans="1:31" s="20" customFormat="1" ht="168" customHeight="1" x14ac:dyDescent="0.3">
      <c r="A296" s="73"/>
      <c r="B296" s="30">
        <v>9103031</v>
      </c>
      <c r="C296" s="306" t="s">
        <v>378</v>
      </c>
      <c r="D296" s="93" t="s">
        <v>661</v>
      </c>
      <c r="E296" s="18" t="s">
        <v>1049</v>
      </c>
      <c r="F296" s="31" t="s">
        <v>1050</v>
      </c>
      <c r="G296" s="33">
        <v>45940</v>
      </c>
      <c r="H296" s="33">
        <v>46006</v>
      </c>
      <c r="I296" s="217">
        <v>22500000</v>
      </c>
      <c r="J296" s="268">
        <f t="shared" si="28"/>
        <v>1</v>
      </c>
      <c r="K296" s="217">
        <v>22500000</v>
      </c>
      <c r="L296" s="31" t="s">
        <v>107</v>
      </c>
      <c r="M296" s="31" t="s">
        <v>107</v>
      </c>
      <c r="N296" s="238" t="s">
        <v>7</v>
      </c>
      <c r="O296" s="28" t="str">
        <f t="shared" ca="1" si="24"/>
        <v>FINALIZADO</v>
      </c>
      <c r="P296" s="18"/>
      <c r="Q296" s="33"/>
      <c r="R296" s="18"/>
      <c r="S296" s="18"/>
      <c r="T296" s="18"/>
      <c r="U296" s="18"/>
      <c r="V296" s="18"/>
      <c r="W296" s="18"/>
      <c r="X296" s="18"/>
      <c r="Y296" s="18"/>
      <c r="Z296" s="18"/>
      <c r="AA296" s="18"/>
      <c r="AB296" s="18"/>
      <c r="AC296" s="18"/>
      <c r="AD296" s="18"/>
      <c r="AE296" s="18"/>
    </row>
    <row r="297" spans="1:31" s="20" customFormat="1" ht="168" customHeight="1" x14ac:dyDescent="0.3">
      <c r="A297" s="10"/>
      <c r="B297" s="30">
        <v>1043008327</v>
      </c>
      <c r="C297" s="306" t="s">
        <v>250</v>
      </c>
      <c r="D297" s="93" t="s">
        <v>251</v>
      </c>
      <c r="E297" s="18" t="s">
        <v>1051</v>
      </c>
      <c r="F297" s="31" t="s">
        <v>1052</v>
      </c>
      <c r="G297" s="33">
        <v>45950</v>
      </c>
      <c r="H297" s="33">
        <v>46010</v>
      </c>
      <c r="I297" s="217">
        <v>16000000</v>
      </c>
      <c r="J297" s="268">
        <f t="shared" si="28"/>
        <v>1</v>
      </c>
      <c r="K297" s="217">
        <v>16000000</v>
      </c>
      <c r="L297" s="31" t="s">
        <v>107</v>
      </c>
      <c r="M297" s="31" t="s">
        <v>107</v>
      </c>
      <c r="N297" s="279" t="s">
        <v>7</v>
      </c>
      <c r="O297" s="27" t="str">
        <f t="shared" ca="1" si="24"/>
        <v>FINALIZADO</v>
      </c>
      <c r="P297" s="28"/>
      <c r="Q297" s="55"/>
    </row>
    <row r="298" spans="1:31" s="20" customFormat="1" ht="168" customHeight="1" x14ac:dyDescent="0.3">
      <c r="A298" s="28"/>
      <c r="B298" s="109">
        <v>73163987</v>
      </c>
      <c r="C298" s="110" t="s">
        <v>629</v>
      </c>
      <c r="D298" s="134" t="s">
        <v>630</v>
      </c>
      <c r="E298" s="87" t="s">
        <v>1053</v>
      </c>
      <c r="F298" s="134" t="s">
        <v>1054</v>
      </c>
      <c r="G298" s="133">
        <v>45945</v>
      </c>
      <c r="H298" s="133">
        <v>46005</v>
      </c>
      <c r="I298" s="288">
        <v>12000000</v>
      </c>
      <c r="J298" s="209">
        <v>1</v>
      </c>
      <c r="K298" s="202">
        <v>12000000</v>
      </c>
      <c r="L298" s="122" t="s">
        <v>107</v>
      </c>
      <c r="M298" s="122" t="s">
        <v>107</v>
      </c>
      <c r="N298" s="153" t="s">
        <v>29</v>
      </c>
      <c r="O298" s="27" t="str">
        <f t="shared" ca="1" si="24"/>
        <v>FINALIZADO</v>
      </c>
      <c r="P298" s="28"/>
      <c r="Q298" s="35"/>
      <c r="R298" s="28"/>
      <c r="S298" s="28"/>
      <c r="T298" s="28"/>
      <c r="U298" s="28"/>
      <c r="V298" s="28"/>
      <c r="W298" s="28"/>
      <c r="X298" s="28"/>
      <c r="Y298" s="28"/>
      <c r="Z298" s="28"/>
      <c r="AA298" s="28"/>
      <c r="AB298" s="28"/>
      <c r="AC298" s="28"/>
      <c r="AD298" s="28"/>
      <c r="AE298" s="28"/>
    </row>
    <row r="299" spans="1:31" s="50" customFormat="1" ht="168" customHeight="1" x14ac:dyDescent="0.3">
      <c r="A299" s="18"/>
      <c r="B299" s="77">
        <v>1044915784</v>
      </c>
      <c r="C299" s="43" t="s">
        <v>485</v>
      </c>
      <c r="D299" s="44" t="s">
        <v>1055</v>
      </c>
      <c r="E299" s="28" t="s">
        <v>1056</v>
      </c>
      <c r="F299" s="44" t="s">
        <v>1057</v>
      </c>
      <c r="G299" s="25">
        <v>45946</v>
      </c>
      <c r="H299" s="25">
        <v>46022</v>
      </c>
      <c r="I299" s="206">
        <v>16000000</v>
      </c>
      <c r="J299" s="253">
        <v>1</v>
      </c>
      <c r="K299" s="189">
        <v>20000000</v>
      </c>
      <c r="L299" s="44" t="s">
        <v>107</v>
      </c>
      <c r="M299" s="254" t="s">
        <v>1036</v>
      </c>
      <c r="N299" s="160" t="s">
        <v>29</v>
      </c>
      <c r="O299" s="18" t="str">
        <f t="shared" ca="1" si="24"/>
        <v>FINALIZADO</v>
      </c>
      <c r="P299" s="61"/>
      <c r="Q299" s="33"/>
    </row>
    <row r="300" spans="1:31" s="50" customFormat="1" ht="168" customHeight="1" x14ac:dyDescent="0.3">
      <c r="A300" s="10"/>
      <c r="B300" s="30">
        <v>73114051</v>
      </c>
      <c r="C300" s="306" t="s">
        <v>645</v>
      </c>
      <c r="D300" s="297" t="s">
        <v>646</v>
      </c>
      <c r="E300" s="18" t="s">
        <v>1058</v>
      </c>
      <c r="F300" s="31" t="s">
        <v>1059</v>
      </c>
      <c r="G300" s="33">
        <v>45945</v>
      </c>
      <c r="H300" s="15">
        <v>46005</v>
      </c>
      <c r="I300" s="217">
        <v>10000000</v>
      </c>
      <c r="J300" s="268">
        <f t="shared" ref="J300:J304" si="29">K300/I300</f>
        <v>1</v>
      </c>
      <c r="K300" s="217">
        <v>10000000</v>
      </c>
      <c r="L300" s="31" t="s">
        <v>107</v>
      </c>
      <c r="M300" s="31" t="s">
        <v>107</v>
      </c>
      <c r="N300" s="278" t="s">
        <v>7</v>
      </c>
      <c r="O300" s="17" t="str">
        <f t="shared" ca="1" si="24"/>
        <v>FINALIZADO</v>
      </c>
      <c r="P300" s="18"/>
      <c r="Q300" s="55"/>
      <c r="R300" s="10"/>
      <c r="S300" s="10"/>
      <c r="T300" s="10"/>
      <c r="U300" s="10"/>
      <c r="V300" s="10"/>
      <c r="W300" s="10"/>
      <c r="X300" s="10"/>
      <c r="Y300" s="10"/>
      <c r="Z300" s="10"/>
      <c r="AA300" s="10"/>
      <c r="AB300" s="10"/>
      <c r="AC300" s="10"/>
      <c r="AD300" s="10"/>
      <c r="AE300" s="10"/>
    </row>
    <row r="301" spans="1:31" s="56" customFormat="1" ht="168" customHeight="1" x14ac:dyDescent="0.3">
      <c r="A301" s="10"/>
      <c r="B301" s="30">
        <v>45622776</v>
      </c>
      <c r="C301" s="306" t="s">
        <v>704</v>
      </c>
      <c r="D301" s="93" t="s">
        <v>705</v>
      </c>
      <c r="E301" s="18" t="s">
        <v>1060</v>
      </c>
      <c r="F301" s="31" t="s">
        <v>1061</v>
      </c>
      <c r="G301" s="33">
        <v>45945</v>
      </c>
      <c r="H301" s="15">
        <v>46005</v>
      </c>
      <c r="I301" s="217">
        <v>14000000</v>
      </c>
      <c r="J301" s="268">
        <f t="shared" si="29"/>
        <v>1</v>
      </c>
      <c r="K301" s="217">
        <v>14000000</v>
      </c>
      <c r="L301" s="31" t="s">
        <v>107</v>
      </c>
      <c r="M301" s="31" t="s">
        <v>107</v>
      </c>
      <c r="N301" s="276" t="s">
        <v>7</v>
      </c>
      <c r="O301" s="17" t="str">
        <f t="shared" ca="1" si="24"/>
        <v>FINALIZADO</v>
      </c>
      <c r="P301" s="18"/>
      <c r="Q301" s="19"/>
      <c r="R301" s="10"/>
      <c r="S301" s="10"/>
      <c r="T301" s="10"/>
      <c r="U301" s="10"/>
      <c r="V301" s="10"/>
      <c r="W301" s="10"/>
      <c r="X301" s="10"/>
      <c r="Y301" s="10"/>
      <c r="Z301" s="10"/>
      <c r="AA301" s="10"/>
      <c r="AB301" s="10"/>
      <c r="AC301" s="10"/>
      <c r="AD301" s="10"/>
      <c r="AE301" s="10"/>
    </row>
    <row r="302" spans="1:31" s="56" customFormat="1" ht="168" customHeight="1" x14ac:dyDescent="0.3">
      <c r="A302" s="10"/>
      <c r="B302" s="30">
        <v>37729081</v>
      </c>
      <c r="C302" s="306" t="s">
        <v>216</v>
      </c>
      <c r="D302" s="93" t="s">
        <v>217</v>
      </c>
      <c r="E302" s="18" t="s">
        <v>1062</v>
      </c>
      <c r="F302" s="31" t="s">
        <v>471</v>
      </c>
      <c r="G302" s="33">
        <v>45950</v>
      </c>
      <c r="H302" s="33">
        <v>46022</v>
      </c>
      <c r="I302" s="217">
        <v>18250000</v>
      </c>
      <c r="J302" s="268">
        <f t="shared" si="29"/>
        <v>1</v>
      </c>
      <c r="K302" s="217">
        <v>18250000</v>
      </c>
      <c r="L302" s="31" t="s">
        <v>107</v>
      </c>
      <c r="M302" s="31" t="s">
        <v>755</v>
      </c>
      <c r="N302" s="224" t="s">
        <v>7</v>
      </c>
      <c r="O302" s="27" t="str">
        <f t="shared" ca="1" si="24"/>
        <v>FINALIZADO</v>
      </c>
      <c r="P302" s="28"/>
      <c r="Q302" s="76"/>
      <c r="R302" s="20"/>
      <c r="S302" s="20"/>
      <c r="T302" s="20"/>
      <c r="U302" s="20"/>
      <c r="V302" s="20"/>
      <c r="W302" s="20"/>
      <c r="X302" s="20"/>
      <c r="Y302" s="20"/>
      <c r="Z302" s="20"/>
      <c r="AA302" s="20"/>
      <c r="AB302" s="20"/>
      <c r="AC302" s="20"/>
      <c r="AD302" s="20"/>
      <c r="AE302" s="20"/>
    </row>
    <row r="303" spans="1:31" s="56" customFormat="1" ht="168" customHeight="1" x14ac:dyDescent="0.3">
      <c r="A303" s="10"/>
      <c r="B303" s="30">
        <v>73568902</v>
      </c>
      <c r="C303" s="306" t="s">
        <v>234</v>
      </c>
      <c r="D303" s="93" t="s">
        <v>235</v>
      </c>
      <c r="E303" s="18" t="s">
        <v>1063</v>
      </c>
      <c r="F303" s="31" t="s">
        <v>1064</v>
      </c>
      <c r="G303" s="33">
        <v>45945</v>
      </c>
      <c r="H303" s="15">
        <v>46005</v>
      </c>
      <c r="I303" s="217">
        <v>22000000</v>
      </c>
      <c r="J303" s="268">
        <f t="shared" si="29"/>
        <v>1</v>
      </c>
      <c r="K303" s="217">
        <v>22000000</v>
      </c>
      <c r="L303" s="31" t="s">
        <v>107</v>
      </c>
      <c r="M303" s="31" t="s">
        <v>107</v>
      </c>
      <c r="N303" s="278" t="s">
        <v>7</v>
      </c>
      <c r="O303" s="17" t="str">
        <f t="shared" ca="1" si="24"/>
        <v>FINALIZADO</v>
      </c>
      <c r="P303" s="18"/>
      <c r="Q303" s="82"/>
      <c r="R303" s="20"/>
      <c r="S303" s="20"/>
      <c r="T303" s="20"/>
      <c r="U303" s="20"/>
      <c r="V303" s="20"/>
      <c r="W303" s="20"/>
      <c r="X303" s="20"/>
      <c r="Y303" s="20"/>
      <c r="Z303" s="20"/>
      <c r="AA303" s="20"/>
      <c r="AB303" s="20"/>
      <c r="AC303" s="20"/>
      <c r="AD303" s="20"/>
      <c r="AE303" s="20"/>
    </row>
    <row r="304" spans="1:31" s="50" customFormat="1" ht="168" customHeight="1" x14ac:dyDescent="0.3">
      <c r="A304" s="10"/>
      <c r="B304" s="30">
        <v>1050398125</v>
      </c>
      <c r="C304" s="306" t="s">
        <v>1065</v>
      </c>
      <c r="D304" s="93" t="s">
        <v>1066</v>
      </c>
      <c r="E304" s="18" t="s">
        <v>1067</v>
      </c>
      <c r="F304" s="31" t="s">
        <v>1068</v>
      </c>
      <c r="G304" s="33">
        <v>45951</v>
      </c>
      <c r="H304" s="15">
        <v>46011</v>
      </c>
      <c r="I304" s="217">
        <v>4913331</v>
      </c>
      <c r="J304" s="268">
        <f t="shared" si="29"/>
        <v>0.89552281334190598</v>
      </c>
      <c r="K304" s="217">
        <v>4400000</v>
      </c>
      <c r="L304" s="31" t="s">
        <v>107</v>
      </c>
      <c r="M304" s="31" t="s">
        <v>107</v>
      </c>
      <c r="N304" s="278" t="s">
        <v>7</v>
      </c>
      <c r="O304" s="17" t="str">
        <f t="shared" ca="1" si="24"/>
        <v>FINALIZADO</v>
      </c>
      <c r="P304" s="18"/>
      <c r="Q304" s="19"/>
      <c r="R304" s="10"/>
      <c r="S304" s="10"/>
      <c r="T304" s="10"/>
      <c r="U304" s="10"/>
      <c r="V304" s="10"/>
      <c r="W304" s="10"/>
      <c r="X304" s="10"/>
      <c r="Y304" s="10"/>
      <c r="Z304" s="10"/>
      <c r="AA304" s="10"/>
      <c r="AB304" s="10"/>
      <c r="AC304" s="10"/>
      <c r="AD304" s="10"/>
      <c r="AE304" s="10"/>
    </row>
    <row r="305" spans="1:31" s="50" customFormat="1" ht="168" customHeight="1" x14ac:dyDescent="0.3">
      <c r="A305" s="18"/>
      <c r="B305" s="144">
        <v>1075240353</v>
      </c>
      <c r="C305" s="122" t="s">
        <v>1069</v>
      </c>
      <c r="D305" s="89" t="s">
        <v>1070</v>
      </c>
      <c r="E305" s="71" t="s">
        <v>1071</v>
      </c>
      <c r="F305" s="89" t="s">
        <v>1072</v>
      </c>
      <c r="G305" s="133">
        <v>45945</v>
      </c>
      <c r="H305" s="133">
        <v>46005</v>
      </c>
      <c r="I305" s="269">
        <v>10000000</v>
      </c>
      <c r="J305" s="209">
        <v>1</v>
      </c>
      <c r="K305" s="225">
        <v>10000000</v>
      </c>
      <c r="L305" s="89" t="s">
        <v>107</v>
      </c>
      <c r="M305" s="89" t="s">
        <v>107</v>
      </c>
      <c r="N305" s="156" t="s">
        <v>29</v>
      </c>
      <c r="O305" s="17" t="str">
        <f t="shared" ca="1" si="24"/>
        <v>FINALIZADO</v>
      </c>
      <c r="P305" s="18"/>
      <c r="Q305" s="33"/>
    </row>
    <row r="306" spans="1:31" s="56" customFormat="1" ht="168" customHeight="1" x14ac:dyDescent="0.3">
      <c r="A306" s="10"/>
      <c r="B306" s="11">
        <v>1143381137</v>
      </c>
      <c r="C306" s="36" t="s">
        <v>245</v>
      </c>
      <c r="D306" s="12" t="s">
        <v>246</v>
      </c>
      <c r="E306" s="71" t="s">
        <v>1073</v>
      </c>
      <c r="F306" s="12" t="s">
        <v>1074</v>
      </c>
      <c r="G306" s="35">
        <v>45946</v>
      </c>
      <c r="H306" s="25">
        <v>46006</v>
      </c>
      <c r="I306" s="13">
        <v>12400000</v>
      </c>
      <c r="J306" s="12" t="s">
        <v>105</v>
      </c>
      <c r="K306" s="12" t="s">
        <v>1075</v>
      </c>
      <c r="L306" s="12" t="s">
        <v>107</v>
      </c>
      <c r="M306" s="12" t="s">
        <v>107</v>
      </c>
      <c r="N306" s="155" t="s">
        <v>22</v>
      </c>
      <c r="O306" s="17" t="str">
        <f t="shared" ca="1" si="24"/>
        <v>FINALIZADO</v>
      </c>
      <c r="P306" s="18"/>
      <c r="Q306" s="19"/>
      <c r="R306" s="20"/>
      <c r="S306" s="20"/>
      <c r="T306" s="20"/>
      <c r="U306" s="20"/>
      <c r="V306" s="20"/>
      <c r="W306" s="20"/>
      <c r="X306" s="20"/>
      <c r="Y306" s="20"/>
      <c r="Z306" s="20"/>
      <c r="AA306" s="20"/>
      <c r="AB306" s="20"/>
      <c r="AC306" s="20"/>
      <c r="AD306" s="20"/>
      <c r="AE306" s="20"/>
    </row>
    <row r="307" spans="1:31" s="50" customFormat="1" ht="168" customHeight="1" x14ac:dyDescent="0.3">
      <c r="A307" s="10"/>
      <c r="B307" s="21">
        <v>35116519</v>
      </c>
      <c r="C307" s="37" t="s">
        <v>182</v>
      </c>
      <c r="D307" s="22" t="s">
        <v>183</v>
      </c>
      <c r="E307" s="23" t="s">
        <v>1076</v>
      </c>
      <c r="F307" s="22" t="s">
        <v>1077</v>
      </c>
      <c r="G307" s="35">
        <v>45946</v>
      </c>
      <c r="H307" s="25">
        <v>46006</v>
      </c>
      <c r="I307" s="23">
        <v>12600000</v>
      </c>
      <c r="J307" s="22" t="s">
        <v>105</v>
      </c>
      <c r="K307" s="108">
        <v>12600000</v>
      </c>
      <c r="L307" s="22" t="s">
        <v>107</v>
      </c>
      <c r="M307" s="22" t="s">
        <v>107</v>
      </c>
      <c r="N307" s="155" t="s">
        <v>14</v>
      </c>
      <c r="O307" s="17" t="str">
        <f t="shared" ca="1" si="24"/>
        <v>FINALIZADO</v>
      </c>
      <c r="P307" s="18"/>
      <c r="Q307" s="19"/>
      <c r="R307" s="20"/>
      <c r="S307" s="20"/>
      <c r="T307" s="20"/>
      <c r="U307" s="20"/>
      <c r="V307" s="20"/>
      <c r="W307" s="20"/>
      <c r="X307" s="20"/>
      <c r="Y307" s="20"/>
      <c r="Z307" s="20"/>
      <c r="AA307" s="20"/>
      <c r="AB307" s="20"/>
      <c r="AC307" s="20"/>
      <c r="AD307" s="20"/>
      <c r="AE307" s="20"/>
    </row>
    <row r="308" spans="1:31" s="56" customFormat="1" ht="168" customHeight="1" x14ac:dyDescent="0.3">
      <c r="A308" s="10"/>
      <c r="B308" s="30">
        <v>45529854</v>
      </c>
      <c r="C308" s="306" t="s">
        <v>301</v>
      </c>
      <c r="D308" s="93" t="s">
        <v>302</v>
      </c>
      <c r="E308" s="18" t="s">
        <v>1078</v>
      </c>
      <c r="F308" s="31" t="s">
        <v>1079</v>
      </c>
      <c r="G308" s="33">
        <v>45945</v>
      </c>
      <c r="H308" s="33">
        <v>46022</v>
      </c>
      <c r="I308" s="217">
        <v>18750000</v>
      </c>
      <c r="J308" s="268">
        <f t="shared" ref="J308:J310" si="30">K308/I308</f>
        <v>1</v>
      </c>
      <c r="K308" s="217">
        <v>18750000</v>
      </c>
      <c r="L308" s="31" t="s">
        <v>107</v>
      </c>
      <c r="M308" s="31" t="s">
        <v>107</v>
      </c>
      <c r="N308" s="279" t="s">
        <v>7</v>
      </c>
      <c r="O308" s="17" t="str">
        <f t="shared" ca="1" si="24"/>
        <v>FINALIZADO</v>
      </c>
      <c r="P308" s="18"/>
      <c r="Q308" s="19"/>
      <c r="R308" s="20"/>
      <c r="S308" s="20"/>
      <c r="T308" s="20"/>
      <c r="U308" s="20"/>
      <c r="V308" s="20"/>
      <c r="W308" s="20"/>
      <c r="X308" s="20"/>
      <c r="Y308" s="20"/>
      <c r="Z308" s="20"/>
      <c r="AA308" s="20"/>
      <c r="AB308" s="20"/>
      <c r="AC308" s="20"/>
      <c r="AD308" s="20"/>
      <c r="AE308" s="20"/>
    </row>
    <row r="309" spans="1:31" s="50" customFormat="1" ht="168" customHeight="1" x14ac:dyDescent="0.3">
      <c r="A309" s="10"/>
      <c r="B309" s="30">
        <v>1128045465</v>
      </c>
      <c r="C309" s="306" t="s">
        <v>225</v>
      </c>
      <c r="D309" s="93" t="s">
        <v>226</v>
      </c>
      <c r="E309" s="18" t="s">
        <v>1080</v>
      </c>
      <c r="F309" s="31" t="s">
        <v>1081</v>
      </c>
      <c r="G309" s="33">
        <v>45946</v>
      </c>
      <c r="H309" s="33">
        <v>46006</v>
      </c>
      <c r="I309" s="217">
        <v>18400000</v>
      </c>
      <c r="J309" s="268">
        <f t="shared" si="30"/>
        <v>1</v>
      </c>
      <c r="K309" s="217">
        <v>18400000</v>
      </c>
      <c r="L309" s="31" t="s">
        <v>107</v>
      </c>
      <c r="M309" s="31" t="s">
        <v>107</v>
      </c>
      <c r="N309" s="279" t="s">
        <v>7</v>
      </c>
      <c r="O309" s="17" t="str">
        <f t="shared" ca="1" si="24"/>
        <v>FINALIZADO</v>
      </c>
      <c r="P309" s="18"/>
      <c r="Q309" s="19"/>
      <c r="R309" s="20"/>
      <c r="S309" s="20"/>
      <c r="T309" s="20"/>
      <c r="U309" s="20"/>
      <c r="V309" s="20"/>
      <c r="W309" s="20"/>
      <c r="X309" s="20"/>
      <c r="Y309" s="20"/>
      <c r="Z309" s="20"/>
      <c r="AA309" s="20"/>
      <c r="AB309" s="20"/>
      <c r="AC309" s="20"/>
      <c r="AD309" s="20"/>
      <c r="AE309" s="20"/>
    </row>
    <row r="310" spans="1:31" s="56" customFormat="1" ht="168" customHeight="1" x14ac:dyDescent="0.3">
      <c r="A310" s="10"/>
      <c r="B310" s="30">
        <v>22477894</v>
      </c>
      <c r="C310" s="308" t="s">
        <v>668</v>
      </c>
      <c r="D310" s="93" t="s">
        <v>669</v>
      </c>
      <c r="E310" s="18" t="s">
        <v>1082</v>
      </c>
      <c r="F310" s="31" t="s">
        <v>1083</v>
      </c>
      <c r="G310" s="33">
        <v>45947</v>
      </c>
      <c r="H310" s="33">
        <v>46007</v>
      </c>
      <c r="I310" s="217">
        <v>16000000</v>
      </c>
      <c r="J310" s="268">
        <f t="shared" si="30"/>
        <v>1</v>
      </c>
      <c r="K310" s="217">
        <v>16000000</v>
      </c>
      <c r="L310" s="31" t="s">
        <v>107</v>
      </c>
      <c r="M310" s="31" t="s">
        <v>107</v>
      </c>
      <c r="N310" s="280" t="s">
        <v>7</v>
      </c>
      <c r="O310" s="28" t="str">
        <f t="shared" ca="1" si="24"/>
        <v>FINALIZADO</v>
      </c>
      <c r="P310" s="90"/>
      <c r="Q310" s="29"/>
      <c r="R310" s="10"/>
      <c r="S310" s="10"/>
      <c r="T310" s="10"/>
      <c r="U310" s="10"/>
      <c r="V310" s="10"/>
      <c r="W310" s="10"/>
      <c r="X310" s="10"/>
      <c r="Y310" s="10"/>
      <c r="Z310" s="10"/>
      <c r="AA310" s="10"/>
      <c r="AB310" s="10"/>
      <c r="AC310" s="10"/>
      <c r="AD310" s="10"/>
      <c r="AE310" s="10"/>
    </row>
    <row r="311" spans="1:31" s="50" customFormat="1" ht="168" customHeight="1" x14ac:dyDescent="0.3">
      <c r="A311" s="18"/>
      <c r="B311" s="144">
        <v>8650103</v>
      </c>
      <c r="C311" s="122" t="s">
        <v>212</v>
      </c>
      <c r="D311" s="89" t="s">
        <v>213</v>
      </c>
      <c r="E311" s="71" t="s">
        <v>1084</v>
      </c>
      <c r="F311" s="89" t="s">
        <v>1085</v>
      </c>
      <c r="G311" s="125">
        <v>45947</v>
      </c>
      <c r="H311" s="133">
        <v>46006</v>
      </c>
      <c r="I311" s="71">
        <v>12000000</v>
      </c>
      <c r="J311" s="110" t="s">
        <v>105</v>
      </c>
      <c r="K311" s="170">
        <f>6000000+6000000</f>
        <v>12000000</v>
      </c>
      <c r="L311" s="89" t="s">
        <v>107</v>
      </c>
      <c r="M311" s="39" t="s">
        <v>100</v>
      </c>
      <c r="N311" s="156" t="s">
        <v>26</v>
      </c>
      <c r="O311" s="18" t="str">
        <f t="shared" ca="1" si="24"/>
        <v>FINALIZADO</v>
      </c>
      <c r="P311" s="18"/>
      <c r="Q311" s="33"/>
    </row>
    <row r="312" spans="1:31" s="56" customFormat="1" ht="168" customHeight="1" x14ac:dyDescent="0.3">
      <c r="A312" s="28"/>
      <c r="B312" s="77">
        <v>1051676904</v>
      </c>
      <c r="C312" s="43" t="s">
        <v>229</v>
      </c>
      <c r="D312" s="44" t="s">
        <v>230</v>
      </c>
      <c r="E312" s="28" t="s">
        <v>1086</v>
      </c>
      <c r="F312" s="44" t="s">
        <v>1087</v>
      </c>
      <c r="G312" s="33">
        <v>45947</v>
      </c>
      <c r="H312" s="25">
        <v>46006</v>
      </c>
      <c r="I312" s="28">
        <v>15000000</v>
      </c>
      <c r="J312" s="36" t="s">
        <v>105</v>
      </c>
      <c r="K312" s="99">
        <v>15000000</v>
      </c>
      <c r="L312" s="36" t="s">
        <v>107</v>
      </c>
      <c r="M312" s="36" t="s">
        <v>107</v>
      </c>
      <c r="N312" s="158" t="s">
        <v>14</v>
      </c>
      <c r="O312" s="28" t="str">
        <f t="shared" ca="1" si="24"/>
        <v>FINALIZADO</v>
      </c>
      <c r="P312" s="28"/>
      <c r="Q312" s="35"/>
    </row>
    <row r="313" spans="1:31" s="50" customFormat="1" ht="168" customHeight="1" x14ac:dyDescent="0.3">
      <c r="A313" s="18"/>
      <c r="B313" s="77">
        <v>1075225219</v>
      </c>
      <c r="C313" s="43" t="s">
        <v>1088</v>
      </c>
      <c r="D313" s="44" t="s">
        <v>1089</v>
      </c>
      <c r="E313" s="28" t="s">
        <v>1090</v>
      </c>
      <c r="F313" s="44" t="s">
        <v>1091</v>
      </c>
      <c r="G313" s="35">
        <v>45947</v>
      </c>
      <c r="H313" s="25">
        <v>46006</v>
      </c>
      <c r="I313" s="206">
        <v>9000000</v>
      </c>
      <c r="J313" s="253">
        <v>1</v>
      </c>
      <c r="K313" s="189">
        <v>9000000</v>
      </c>
      <c r="L313" s="44" t="s">
        <v>107</v>
      </c>
      <c r="M313" s="44" t="s">
        <v>107</v>
      </c>
      <c r="N313" s="156" t="s">
        <v>29</v>
      </c>
      <c r="O313" s="18" t="str">
        <f t="shared" ca="1" si="24"/>
        <v>FINALIZADO</v>
      </c>
      <c r="P313" s="18"/>
      <c r="Q313" s="33"/>
    </row>
    <row r="314" spans="1:31" s="50" customFormat="1" ht="168" customHeight="1" x14ac:dyDescent="0.3">
      <c r="A314" s="73"/>
      <c r="B314" s="30">
        <v>1085097791</v>
      </c>
      <c r="C314" s="306" t="s">
        <v>569</v>
      </c>
      <c r="D314" s="93" t="s">
        <v>570</v>
      </c>
      <c r="E314" s="18" t="s">
        <v>1092</v>
      </c>
      <c r="F314" s="31" t="s">
        <v>572</v>
      </c>
      <c r="G314" s="33">
        <v>45946</v>
      </c>
      <c r="H314" s="15">
        <v>46006</v>
      </c>
      <c r="I314" s="217">
        <v>13125000</v>
      </c>
      <c r="J314" s="268">
        <f t="shared" ref="J314:J318" si="31">K314/I314</f>
        <v>0.98666666666666669</v>
      </c>
      <c r="K314" s="217">
        <v>12950000</v>
      </c>
      <c r="L314" s="265">
        <f>I314-K314</f>
        <v>175000</v>
      </c>
      <c r="M314" s="31" t="s">
        <v>107</v>
      </c>
      <c r="N314" s="238" t="s">
        <v>7</v>
      </c>
      <c r="O314" s="51" t="str">
        <f t="shared" ca="1" si="24"/>
        <v>FINALIZADO</v>
      </c>
      <c r="P314" s="18"/>
      <c r="Q314" s="33"/>
      <c r="R314" s="18"/>
      <c r="S314" s="18"/>
      <c r="T314" s="18"/>
      <c r="U314" s="18"/>
      <c r="V314" s="18"/>
      <c r="W314" s="18"/>
      <c r="X314" s="18"/>
      <c r="Y314" s="18"/>
      <c r="Z314" s="18"/>
      <c r="AA314" s="18"/>
      <c r="AB314" s="18"/>
      <c r="AC314" s="18"/>
      <c r="AD314" s="18"/>
      <c r="AE314" s="18"/>
    </row>
    <row r="315" spans="1:31" s="50" customFormat="1" ht="168" customHeight="1" x14ac:dyDescent="0.3">
      <c r="A315" s="73"/>
      <c r="B315" s="30">
        <v>33335232</v>
      </c>
      <c r="C315" s="306" t="s">
        <v>134</v>
      </c>
      <c r="D315" s="93" t="s">
        <v>135</v>
      </c>
      <c r="E315" s="18" t="s">
        <v>1093</v>
      </c>
      <c r="F315" s="31" t="s">
        <v>1094</v>
      </c>
      <c r="G315" s="33">
        <v>45947</v>
      </c>
      <c r="H315" s="15">
        <v>46007</v>
      </c>
      <c r="I315" s="217">
        <v>24000000</v>
      </c>
      <c r="J315" s="268">
        <f t="shared" si="31"/>
        <v>0</v>
      </c>
      <c r="K315" s="217">
        <v>0</v>
      </c>
      <c r="L315" s="31" t="s">
        <v>107</v>
      </c>
      <c r="M315" s="31" t="s">
        <v>107</v>
      </c>
      <c r="N315" s="238" t="s">
        <v>7</v>
      </c>
      <c r="O315" s="18" t="str">
        <f t="shared" ca="1" si="24"/>
        <v>FINALIZADO</v>
      </c>
      <c r="P315" s="18"/>
      <c r="Q315" s="33"/>
    </row>
    <row r="316" spans="1:31" s="54" customFormat="1" ht="168" customHeight="1" x14ac:dyDescent="0.3">
      <c r="A316" s="10"/>
      <c r="B316" s="30">
        <v>9103027</v>
      </c>
      <c r="C316" s="306" t="s">
        <v>649</v>
      </c>
      <c r="D316" s="93" t="s">
        <v>650</v>
      </c>
      <c r="E316" s="18" t="s">
        <v>1095</v>
      </c>
      <c r="F316" s="31" t="s">
        <v>1096</v>
      </c>
      <c r="G316" s="33">
        <v>45952</v>
      </c>
      <c r="H316" s="15">
        <v>46012</v>
      </c>
      <c r="I316" s="217">
        <v>15000000</v>
      </c>
      <c r="J316" s="268">
        <f t="shared" si="31"/>
        <v>0.66666666666666663</v>
      </c>
      <c r="K316" s="217">
        <v>10000000</v>
      </c>
      <c r="L316" s="31" t="s">
        <v>107</v>
      </c>
      <c r="M316" s="31" t="s">
        <v>107</v>
      </c>
      <c r="N316" s="279" t="s">
        <v>7</v>
      </c>
      <c r="O316" s="27" t="str">
        <f t="shared" ca="1" si="24"/>
        <v>FINALIZADO</v>
      </c>
      <c r="P316" s="28"/>
      <c r="Q316" s="29"/>
      <c r="R316" s="10"/>
      <c r="S316" s="10"/>
      <c r="T316" s="10"/>
      <c r="U316" s="10"/>
      <c r="V316" s="10"/>
      <c r="W316" s="10"/>
      <c r="X316" s="10"/>
      <c r="Y316" s="10"/>
      <c r="Z316" s="10"/>
      <c r="AA316" s="10"/>
      <c r="AB316" s="10"/>
      <c r="AC316" s="10"/>
      <c r="AD316" s="10"/>
      <c r="AE316" s="10"/>
    </row>
    <row r="317" spans="1:31" s="56" customFormat="1" ht="168" customHeight="1" x14ac:dyDescent="0.3">
      <c r="A317" s="10"/>
      <c r="B317" s="30">
        <v>1143345753</v>
      </c>
      <c r="C317" s="306" t="s">
        <v>1097</v>
      </c>
      <c r="D317" s="93" t="s">
        <v>1098</v>
      </c>
      <c r="E317" s="18" t="s">
        <v>1099</v>
      </c>
      <c r="F317" s="31" t="s">
        <v>1100</v>
      </c>
      <c r="G317" s="33">
        <v>45947</v>
      </c>
      <c r="H317" s="15">
        <v>46007</v>
      </c>
      <c r="I317" s="217">
        <v>12000000</v>
      </c>
      <c r="J317" s="268">
        <f t="shared" si="31"/>
        <v>1</v>
      </c>
      <c r="K317" s="217">
        <v>12000000</v>
      </c>
      <c r="L317" s="31" t="s">
        <v>107</v>
      </c>
      <c r="M317" s="31" t="s">
        <v>107</v>
      </c>
      <c r="N317" s="279" t="s">
        <v>7</v>
      </c>
      <c r="O317" s="27" t="str">
        <f t="shared" ca="1" si="24"/>
        <v>FINALIZADO</v>
      </c>
      <c r="P317" s="18"/>
      <c r="Q317" s="55"/>
      <c r="R317" s="10"/>
      <c r="S317" s="10"/>
      <c r="T317" s="10"/>
      <c r="U317" s="10"/>
      <c r="V317" s="10"/>
      <c r="W317" s="10"/>
      <c r="X317" s="10"/>
      <c r="Y317" s="10"/>
      <c r="Z317" s="10"/>
      <c r="AA317" s="10"/>
      <c r="AB317" s="10"/>
      <c r="AC317" s="10"/>
      <c r="AD317" s="10"/>
      <c r="AE317" s="10"/>
    </row>
    <row r="318" spans="1:31" s="56" customFormat="1" ht="168" customHeight="1" x14ac:dyDescent="0.3">
      <c r="A318" s="53"/>
      <c r="B318" s="30">
        <v>8817174</v>
      </c>
      <c r="C318" s="306" t="s">
        <v>477</v>
      </c>
      <c r="D318" s="93" t="s">
        <v>1101</v>
      </c>
      <c r="E318" s="18" t="s">
        <v>1102</v>
      </c>
      <c r="F318" s="31" t="s">
        <v>1103</v>
      </c>
      <c r="G318" s="33">
        <v>45950</v>
      </c>
      <c r="H318" s="15">
        <v>46010</v>
      </c>
      <c r="I318" s="217">
        <v>12000000</v>
      </c>
      <c r="J318" s="268">
        <f t="shared" si="31"/>
        <v>1</v>
      </c>
      <c r="K318" s="217">
        <v>12000000</v>
      </c>
      <c r="L318" s="31" t="s">
        <v>107</v>
      </c>
      <c r="M318" s="31" t="s">
        <v>107</v>
      </c>
      <c r="N318" s="238" t="s">
        <v>7</v>
      </c>
      <c r="O318" s="18" t="str">
        <f t="shared" ca="1" si="24"/>
        <v>FINALIZADO</v>
      </c>
      <c r="P318" s="90"/>
      <c r="Q318" s="35"/>
    </row>
    <row r="319" spans="1:31" s="50" customFormat="1" ht="168" customHeight="1" x14ac:dyDescent="0.3">
      <c r="A319" s="10"/>
      <c r="B319" s="74">
        <v>1052949833</v>
      </c>
      <c r="C319" s="41" t="s">
        <v>674</v>
      </c>
      <c r="D319" s="42" t="s">
        <v>675</v>
      </c>
      <c r="E319" s="45" t="s">
        <v>1104</v>
      </c>
      <c r="F319" s="42" t="s">
        <v>1105</v>
      </c>
      <c r="G319" s="92">
        <v>45947</v>
      </c>
      <c r="H319" s="130">
        <v>46006</v>
      </c>
      <c r="I319" s="226">
        <v>14000000</v>
      </c>
      <c r="J319" s="198">
        <v>1</v>
      </c>
      <c r="K319" s="216">
        <v>14000000</v>
      </c>
      <c r="L319" s="42" t="s">
        <v>107</v>
      </c>
      <c r="M319" s="42" t="s">
        <v>107</v>
      </c>
      <c r="N319" s="161" t="s">
        <v>31</v>
      </c>
      <c r="O319" s="17" t="str">
        <f t="shared" ca="1" si="24"/>
        <v>FINALIZADO</v>
      </c>
      <c r="P319" s="18"/>
      <c r="Q319" s="19"/>
      <c r="R319" s="10"/>
      <c r="S319" s="10"/>
      <c r="T319" s="10"/>
      <c r="U319" s="10"/>
      <c r="V319" s="10"/>
      <c r="W319" s="10"/>
      <c r="X319" s="10"/>
      <c r="Y319" s="10"/>
      <c r="Z319" s="10"/>
      <c r="AA319" s="10"/>
      <c r="AB319" s="10"/>
      <c r="AC319" s="10"/>
      <c r="AD319" s="10"/>
      <c r="AE319" s="10"/>
    </row>
    <row r="320" spans="1:31" s="56" customFormat="1" ht="168" customHeight="1" x14ac:dyDescent="0.3">
      <c r="A320" s="10"/>
      <c r="B320" s="30">
        <v>37934024</v>
      </c>
      <c r="C320" s="306" t="s">
        <v>540</v>
      </c>
      <c r="D320" s="93" t="s">
        <v>541</v>
      </c>
      <c r="E320" s="18" t="s">
        <v>1106</v>
      </c>
      <c r="F320" s="31" t="s">
        <v>1107</v>
      </c>
      <c r="G320" s="33">
        <v>45947</v>
      </c>
      <c r="H320" s="15">
        <v>46007</v>
      </c>
      <c r="I320" s="217">
        <v>15000000</v>
      </c>
      <c r="J320" s="268">
        <f t="shared" ref="J320:J321" si="32">K320/I320</f>
        <v>1</v>
      </c>
      <c r="K320" s="217">
        <v>15000000</v>
      </c>
      <c r="L320" s="31" t="s">
        <v>107</v>
      </c>
      <c r="M320" s="31" t="s">
        <v>107</v>
      </c>
      <c r="N320" s="238" t="s">
        <v>7</v>
      </c>
      <c r="O320" s="17" t="str">
        <f t="shared" ca="1" si="24"/>
        <v>FINALIZADO</v>
      </c>
      <c r="P320" s="18"/>
      <c r="Q320" s="33"/>
      <c r="R320" s="10"/>
      <c r="S320" s="10"/>
      <c r="T320" s="10"/>
      <c r="U320" s="10"/>
      <c r="V320" s="10"/>
      <c r="W320" s="10"/>
      <c r="X320" s="10"/>
      <c r="Y320" s="10"/>
      <c r="Z320" s="10"/>
      <c r="AA320" s="10"/>
      <c r="AB320" s="10"/>
      <c r="AC320" s="10"/>
      <c r="AD320" s="10"/>
      <c r="AE320" s="10"/>
    </row>
    <row r="321" spans="1:31" s="50" customFormat="1" ht="168" customHeight="1" x14ac:dyDescent="0.3">
      <c r="A321" s="10" t="s">
        <v>220</v>
      </c>
      <c r="B321" s="77">
        <v>1013608610</v>
      </c>
      <c r="C321" s="313" t="s">
        <v>221</v>
      </c>
      <c r="D321" s="314" t="s">
        <v>222</v>
      </c>
      <c r="E321" s="28" t="s">
        <v>1108</v>
      </c>
      <c r="F321" s="44" t="s">
        <v>224</v>
      </c>
      <c r="G321" s="35">
        <v>45946</v>
      </c>
      <c r="H321" s="25">
        <v>46006</v>
      </c>
      <c r="I321" s="213">
        <v>11000000</v>
      </c>
      <c r="J321" s="315">
        <f t="shared" si="32"/>
        <v>1</v>
      </c>
      <c r="K321" s="213">
        <v>11000000</v>
      </c>
      <c r="L321" s="44" t="s">
        <v>107</v>
      </c>
      <c r="M321" s="44" t="s">
        <v>107</v>
      </c>
      <c r="N321" s="239" t="s">
        <v>7</v>
      </c>
      <c r="O321" s="27" t="str">
        <f t="shared" ca="1" si="24"/>
        <v>FINALIZADO</v>
      </c>
      <c r="P321" s="18"/>
      <c r="Q321" s="33"/>
      <c r="R321" s="20"/>
      <c r="S321" s="20"/>
      <c r="T321" s="20"/>
      <c r="U321" s="20"/>
      <c r="V321" s="20"/>
      <c r="W321" s="20"/>
      <c r="X321" s="20"/>
      <c r="Y321" s="20"/>
      <c r="Z321" s="20"/>
      <c r="AA321" s="20"/>
      <c r="AB321" s="20"/>
      <c r="AC321" s="20"/>
      <c r="AD321" s="20"/>
      <c r="AE321" s="20"/>
    </row>
    <row r="322" spans="1:31" s="56" customFormat="1" ht="168" customHeight="1" x14ac:dyDescent="0.3">
      <c r="A322" s="18"/>
      <c r="B322" s="30">
        <v>8646073</v>
      </c>
      <c r="C322" s="38" t="s">
        <v>1109</v>
      </c>
      <c r="D322" s="31" t="s">
        <v>1110</v>
      </c>
      <c r="E322" s="18" t="s">
        <v>1111</v>
      </c>
      <c r="F322" s="31" t="s">
        <v>1112</v>
      </c>
      <c r="G322" s="33">
        <v>45950</v>
      </c>
      <c r="H322" s="15">
        <v>46022</v>
      </c>
      <c r="I322" s="18">
        <v>20000000</v>
      </c>
      <c r="J322" s="31"/>
      <c r="K322" s="31"/>
      <c r="L322" s="31"/>
      <c r="M322" s="31"/>
      <c r="N322" s="156" t="s">
        <v>0</v>
      </c>
      <c r="O322" s="18" t="str">
        <f t="shared" ca="1" si="24"/>
        <v>FINALIZADO</v>
      </c>
      <c r="P322" s="90"/>
      <c r="Q322" s="325"/>
      <c r="R322" s="50"/>
      <c r="S322" s="50"/>
      <c r="T322" s="50"/>
      <c r="U322" s="326"/>
    </row>
    <row r="323" spans="1:31" s="56" customFormat="1" ht="168" customHeight="1" x14ac:dyDescent="0.3">
      <c r="A323" s="27"/>
      <c r="B323" s="144">
        <v>30868074</v>
      </c>
      <c r="C323" s="331" t="s">
        <v>1113</v>
      </c>
      <c r="D323" s="88" t="s">
        <v>1114</v>
      </c>
      <c r="E323" s="71" t="s">
        <v>1115</v>
      </c>
      <c r="F323" s="89" t="s">
        <v>1116</v>
      </c>
      <c r="G323" s="125">
        <v>45950</v>
      </c>
      <c r="H323" s="133">
        <v>46010</v>
      </c>
      <c r="I323" s="215">
        <v>16000000</v>
      </c>
      <c r="J323" s="332">
        <f t="shared" ref="J323:J325" si="33">K323/I323</f>
        <v>1</v>
      </c>
      <c r="K323" s="215">
        <v>16000000</v>
      </c>
      <c r="L323" s="89" t="s">
        <v>107</v>
      </c>
      <c r="M323" s="89" t="s">
        <v>107</v>
      </c>
      <c r="N323" s="283" t="s">
        <v>7</v>
      </c>
      <c r="O323" s="27" t="str">
        <f t="shared" ca="1" si="24"/>
        <v>FINALIZADO</v>
      </c>
      <c r="P323" s="28"/>
      <c r="Q323" s="35"/>
      <c r="R323" s="338"/>
      <c r="S323" s="338"/>
      <c r="T323" s="338"/>
    </row>
    <row r="324" spans="1:31" s="56" customFormat="1" ht="168" customHeight="1" x14ac:dyDescent="0.3">
      <c r="A324" s="53"/>
      <c r="B324" s="30">
        <v>2231583</v>
      </c>
      <c r="C324" s="306" t="s">
        <v>1117</v>
      </c>
      <c r="D324" s="93" t="s">
        <v>1118</v>
      </c>
      <c r="E324" s="18" t="s">
        <v>1119</v>
      </c>
      <c r="F324" s="31" t="s">
        <v>1120</v>
      </c>
      <c r="G324" s="33">
        <v>45953</v>
      </c>
      <c r="H324" s="15">
        <v>46013</v>
      </c>
      <c r="I324" s="217">
        <v>14000000</v>
      </c>
      <c r="J324" s="268">
        <f t="shared" si="33"/>
        <v>1</v>
      </c>
      <c r="K324" s="217">
        <v>14000000</v>
      </c>
      <c r="L324" s="31" t="s">
        <v>107</v>
      </c>
      <c r="M324" s="31" t="s">
        <v>107</v>
      </c>
      <c r="N324" s="239" t="s">
        <v>7</v>
      </c>
      <c r="O324" s="27" t="str">
        <f t="shared" ca="1" si="24"/>
        <v>FINALIZADO</v>
      </c>
      <c r="P324" s="28"/>
      <c r="Q324" s="35"/>
    </row>
    <row r="325" spans="1:31" s="50" customFormat="1" ht="168" customHeight="1" x14ac:dyDescent="0.3">
      <c r="A325" s="73"/>
      <c r="B325" s="30" t="s">
        <v>1121</v>
      </c>
      <c r="C325" s="306" t="s">
        <v>1122</v>
      </c>
      <c r="D325" s="93" t="s">
        <v>1123</v>
      </c>
      <c r="E325" s="18" t="s">
        <v>1124</v>
      </c>
      <c r="F325" s="31" t="s">
        <v>1125</v>
      </c>
      <c r="G325" s="33">
        <v>45954</v>
      </c>
      <c r="H325" s="15">
        <v>46014</v>
      </c>
      <c r="I325" s="217">
        <v>8000000</v>
      </c>
      <c r="J325" s="268">
        <f t="shared" si="33"/>
        <v>1</v>
      </c>
      <c r="K325" s="217">
        <v>8000000</v>
      </c>
      <c r="L325" s="31" t="s">
        <v>107</v>
      </c>
      <c r="M325" s="31" t="s">
        <v>107</v>
      </c>
      <c r="N325" s="239" t="s">
        <v>7</v>
      </c>
      <c r="O325" s="27" t="str">
        <f t="shared" ref="O325:O388" ca="1" si="34">IF(P325="TERMINADO ANTICIPADAMENTE POR MUTUO ACUERDO","FINALIZADO",IF(H325=0," ",IF(TODAY()&lt;=H325,"EN EJECUCIÓN","FINALIZADO")))</f>
        <v>FINALIZADO</v>
      </c>
      <c r="P325" s="18"/>
      <c r="Q325" s="33"/>
    </row>
    <row r="326" spans="1:31" s="50" customFormat="1" ht="168" customHeight="1" x14ac:dyDescent="0.3">
      <c r="A326" s="10"/>
      <c r="B326" s="109">
        <v>1067711860</v>
      </c>
      <c r="C326" s="110" t="s">
        <v>633</v>
      </c>
      <c r="D326" s="134" t="s">
        <v>634</v>
      </c>
      <c r="E326" s="87" t="s">
        <v>1126</v>
      </c>
      <c r="F326" s="134" t="s">
        <v>1127</v>
      </c>
      <c r="G326" s="125">
        <v>45954</v>
      </c>
      <c r="H326" s="133">
        <v>46006</v>
      </c>
      <c r="I326" s="87">
        <v>9000000</v>
      </c>
      <c r="J326" s="145">
        <v>1</v>
      </c>
      <c r="K326" s="87">
        <v>9000000</v>
      </c>
      <c r="L326" s="146">
        <v>0</v>
      </c>
      <c r="M326" s="146">
        <v>0</v>
      </c>
      <c r="N326" s="163" t="s">
        <v>18</v>
      </c>
      <c r="O326" s="27" t="str">
        <f t="shared" ca="1" si="34"/>
        <v>FINALIZADO</v>
      </c>
      <c r="P326" s="28"/>
      <c r="Q326" s="35"/>
      <c r="R326" s="10"/>
      <c r="S326" s="10"/>
      <c r="T326" s="10"/>
      <c r="U326" s="10"/>
      <c r="V326" s="10"/>
      <c r="W326" s="10"/>
      <c r="X326" s="10"/>
      <c r="Y326" s="10"/>
      <c r="Z326" s="10"/>
      <c r="AA326" s="10"/>
      <c r="AB326" s="10"/>
      <c r="AC326" s="10"/>
      <c r="AD326" s="10"/>
      <c r="AE326" s="10"/>
    </row>
    <row r="327" spans="1:31" s="20" customFormat="1" ht="168" customHeight="1" x14ac:dyDescent="0.3">
      <c r="A327" s="10"/>
      <c r="B327" s="77">
        <v>23229246</v>
      </c>
      <c r="C327" s="43" t="s">
        <v>625</v>
      </c>
      <c r="D327" s="44" t="s">
        <v>626</v>
      </c>
      <c r="E327" s="28" t="s">
        <v>1128</v>
      </c>
      <c r="F327" s="44" t="s">
        <v>1129</v>
      </c>
      <c r="G327" s="35">
        <v>45957</v>
      </c>
      <c r="H327" s="25">
        <v>46006</v>
      </c>
      <c r="I327" s="28">
        <v>17600000</v>
      </c>
      <c r="J327" s="174">
        <v>1</v>
      </c>
      <c r="K327" s="28">
        <v>17600000</v>
      </c>
      <c r="L327" s="108">
        <v>0</v>
      </c>
      <c r="M327" s="108">
        <v>0</v>
      </c>
      <c r="N327" s="163" t="s">
        <v>18</v>
      </c>
      <c r="O327" s="27" t="str">
        <f t="shared" ca="1" si="34"/>
        <v>FINALIZADO</v>
      </c>
      <c r="P327" s="28"/>
      <c r="Q327" s="55"/>
      <c r="R327" s="10"/>
      <c r="S327" s="10"/>
      <c r="T327" s="10"/>
      <c r="U327" s="10"/>
      <c r="V327" s="10"/>
      <c r="W327" s="10"/>
      <c r="X327" s="10"/>
      <c r="Y327" s="10"/>
      <c r="Z327" s="10"/>
      <c r="AA327" s="10"/>
      <c r="AB327" s="10"/>
      <c r="AC327" s="10"/>
      <c r="AD327" s="10"/>
      <c r="AE327" s="10"/>
    </row>
    <row r="328" spans="1:31" s="50" customFormat="1" ht="168" customHeight="1" x14ac:dyDescent="0.3">
      <c r="A328" s="73"/>
      <c r="B328" s="30">
        <v>13565775</v>
      </c>
      <c r="C328" s="306" t="s">
        <v>254</v>
      </c>
      <c r="D328" s="93" t="s">
        <v>1130</v>
      </c>
      <c r="E328" s="18" t="s">
        <v>1131</v>
      </c>
      <c r="F328" s="31" t="s">
        <v>1132</v>
      </c>
      <c r="G328" s="33">
        <v>45957</v>
      </c>
      <c r="H328" s="15">
        <v>46017</v>
      </c>
      <c r="I328" s="217">
        <v>16000000</v>
      </c>
      <c r="J328" s="268">
        <f t="shared" ref="J328" si="35">K328/I328</f>
        <v>1</v>
      </c>
      <c r="K328" s="217">
        <v>16000000</v>
      </c>
      <c r="L328" s="31" t="s">
        <v>107</v>
      </c>
      <c r="M328" s="31" t="s">
        <v>107</v>
      </c>
      <c r="N328" s="238" t="s">
        <v>7</v>
      </c>
      <c r="O328" s="27" t="str">
        <f t="shared" ca="1" si="34"/>
        <v>FINALIZADO</v>
      </c>
      <c r="P328" s="18"/>
      <c r="Q328" s="33"/>
      <c r="R328" s="18"/>
      <c r="S328" s="18"/>
      <c r="T328" s="18"/>
      <c r="U328" s="18"/>
      <c r="V328" s="18"/>
      <c r="W328" s="18"/>
      <c r="X328" s="18"/>
      <c r="Y328" s="18"/>
      <c r="Z328" s="18"/>
      <c r="AA328" s="18"/>
      <c r="AB328" s="18"/>
      <c r="AC328" s="18"/>
      <c r="AD328" s="18"/>
      <c r="AE328" s="18"/>
    </row>
    <row r="329" spans="1:31" s="20" customFormat="1" ht="168" customHeight="1" x14ac:dyDescent="0.3">
      <c r="A329" s="10" t="s">
        <v>1133</v>
      </c>
      <c r="B329" s="144">
        <v>73214371</v>
      </c>
      <c r="C329" s="122" t="s">
        <v>290</v>
      </c>
      <c r="D329" s="89" t="s">
        <v>291</v>
      </c>
      <c r="E329" s="71" t="s">
        <v>1134</v>
      </c>
      <c r="F329" s="89" t="s">
        <v>1135</v>
      </c>
      <c r="G329" s="125">
        <v>45959</v>
      </c>
      <c r="H329" s="125">
        <v>46019</v>
      </c>
      <c r="I329" s="289">
        <v>19000000</v>
      </c>
      <c r="J329" s="197">
        <v>1</v>
      </c>
      <c r="K329" s="215">
        <v>19000000</v>
      </c>
      <c r="L329" s="89" t="s">
        <v>107</v>
      </c>
      <c r="M329" s="89" t="s">
        <v>107</v>
      </c>
      <c r="N329" s="156" t="s">
        <v>31</v>
      </c>
      <c r="O329" s="18" t="str">
        <f t="shared" ca="1" si="34"/>
        <v>FINALIZADO</v>
      </c>
      <c r="P329" s="61"/>
      <c r="Q329" s="19"/>
    </row>
    <row r="330" spans="1:31" s="20" customFormat="1" ht="168" customHeight="1" x14ac:dyDescent="0.3">
      <c r="A330" s="10"/>
      <c r="B330" s="77">
        <v>1140864087</v>
      </c>
      <c r="C330" s="43" t="s">
        <v>207</v>
      </c>
      <c r="D330" s="44" t="s">
        <v>208</v>
      </c>
      <c r="E330" s="28" t="s">
        <v>1136</v>
      </c>
      <c r="F330" s="44" t="s">
        <v>1137</v>
      </c>
      <c r="G330" s="57">
        <v>45961</v>
      </c>
      <c r="H330" s="25">
        <v>46006</v>
      </c>
      <c r="I330" s="28">
        <v>7560000</v>
      </c>
      <c r="J330" s="131">
        <v>1</v>
      </c>
      <c r="K330" s="28">
        <v>7560000</v>
      </c>
      <c r="L330" s="60">
        <v>0</v>
      </c>
      <c r="M330" s="60">
        <v>0</v>
      </c>
      <c r="N330" s="163" t="s">
        <v>18</v>
      </c>
      <c r="O330" s="27" t="str">
        <f t="shared" ca="1" si="34"/>
        <v>FINALIZADO</v>
      </c>
      <c r="P330" s="28"/>
      <c r="Q330" s="76"/>
    </row>
    <row r="331" spans="1:31" s="20" customFormat="1" ht="168" customHeight="1" x14ac:dyDescent="0.3">
      <c r="A331" s="18"/>
      <c r="B331" s="77">
        <v>9077984</v>
      </c>
      <c r="C331" s="43" t="s">
        <v>317</v>
      </c>
      <c r="D331" s="44" t="s">
        <v>318</v>
      </c>
      <c r="E331" s="28" t="s">
        <v>1138</v>
      </c>
      <c r="F331" s="44" t="s">
        <v>1139</v>
      </c>
      <c r="G331" s="25">
        <v>45961</v>
      </c>
      <c r="H331" s="25">
        <v>46021</v>
      </c>
      <c r="I331" s="206">
        <v>16000000</v>
      </c>
      <c r="J331" s="253">
        <v>1</v>
      </c>
      <c r="K331" s="189">
        <v>16000000</v>
      </c>
      <c r="L331" s="44" t="s">
        <v>107</v>
      </c>
      <c r="M331" s="44" t="s">
        <v>107</v>
      </c>
      <c r="N331" s="156" t="s">
        <v>29</v>
      </c>
      <c r="O331" s="18" t="str">
        <f t="shared" ca="1" si="34"/>
        <v>FINALIZADO</v>
      </c>
      <c r="P331" s="18"/>
      <c r="Q331" s="33"/>
      <c r="R331" s="50"/>
      <c r="S331" s="50"/>
      <c r="T331" s="50"/>
      <c r="U331" s="50"/>
      <c r="V331" s="50"/>
      <c r="W331" s="50"/>
      <c r="X331" s="50"/>
      <c r="Y331" s="50"/>
      <c r="Z331" s="50"/>
      <c r="AA331" s="50"/>
      <c r="AB331" s="50"/>
      <c r="AC331" s="50"/>
      <c r="AD331" s="50"/>
      <c r="AE331" s="50"/>
    </row>
    <row r="332" spans="1:31" s="20" customFormat="1" ht="168" customHeight="1" x14ac:dyDescent="0.3">
      <c r="A332" s="10"/>
      <c r="B332" s="30">
        <v>1051744465</v>
      </c>
      <c r="C332" s="306" t="s">
        <v>266</v>
      </c>
      <c r="D332" s="93" t="s">
        <v>267</v>
      </c>
      <c r="E332" s="18" t="s">
        <v>1140</v>
      </c>
      <c r="F332" s="31" t="s">
        <v>1141</v>
      </c>
      <c r="G332" s="57">
        <v>45961</v>
      </c>
      <c r="H332" s="57">
        <v>46021</v>
      </c>
      <c r="I332" s="217">
        <v>8000000</v>
      </c>
      <c r="J332" s="268">
        <f t="shared" ref="J332" si="36">K332/I332</f>
        <v>1</v>
      </c>
      <c r="K332" s="217">
        <v>8000000</v>
      </c>
      <c r="L332" s="31" t="s">
        <v>107</v>
      </c>
      <c r="M332" s="31" t="s">
        <v>107</v>
      </c>
      <c r="N332" s="280" t="s">
        <v>7</v>
      </c>
      <c r="O332" s="27" t="str">
        <f t="shared" ca="1" si="34"/>
        <v>FINALIZADO</v>
      </c>
      <c r="P332" s="28"/>
      <c r="Q332" s="29"/>
    </row>
    <row r="333" spans="1:31" s="20" customFormat="1" ht="168" customHeight="1" x14ac:dyDescent="0.3">
      <c r="A333" s="10"/>
      <c r="B333" s="69">
        <v>73550419</v>
      </c>
      <c r="C333" s="39" t="s">
        <v>313</v>
      </c>
      <c r="D333" s="40" t="s">
        <v>314</v>
      </c>
      <c r="E333" s="70" t="s">
        <v>1142</v>
      </c>
      <c r="F333" s="40" t="s">
        <v>1143</v>
      </c>
      <c r="G333" s="133">
        <v>45961</v>
      </c>
      <c r="H333" s="133">
        <v>46021</v>
      </c>
      <c r="I333" s="287">
        <v>16000000</v>
      </c>
      <c r="J333" s="209">
        <v>1</v>
      </c>
      <c r="K333" s="262">
        <v>16000000</v>
      </c>
      <c r="L333" s="122" t="s">
        <v>107</v>
      </c>
      <c r="M333" s="122" t="s">
        <v>107</v>
      </c>
      <c r="N333" s="153" t="s">
        <v>29</v>
      </c>
      <c r="O333" s="17" t="str">
        <f t="shared" ca="1" si="34"/>
        <v>FINALIZADO</v>
      </c>
      <c r="P333" s="18"/>
      <c r="Q333" s="19"/>
    </row>
    <row r="334" spans="1:31" s="20" customFormat="1" ht="168" customHeight="1" x14ac:dyDescent="0.3">
      <c r="A334" s="18"/>
      <c r="B334" s="30">
        <v>63472441</v>
      </c>
      <c r="C334" s="38" t="s">
        <v>321</v>
      </c>
      <c r="D334" s="31" t="s">
        <v>322</v>
      </c>
      <c r="E334" s="18" t="s">
        <v>1144</v>
      </c>
      <c r="F334" s="31" t="s">
        <v>1145</v>
      </c>
      <c r="G334" s="15">
        <v>45961</v>
      </c>
      <c r="H334" s="15">
        <v>46021</v>
      </c>
      <c r="I334" s="204">
        <v>16000000</v>
      </c>
      <c r="J334" s="209">
        <v>1</v>
      </c>
      <c r="K334" s="186">
        <v>16000000</v>
      </c>
      <c r="L334" s="31" t="s">
        <v>107</v>
      </c>
      <c r="M334" s="31" t="s">
        <v>107</v>
      </c>
      <c r="N334" s="156" t="s">
        <v>29</v>
      </c>
      <c r="O334" s="18" t="str">
        <f t="shared" ca="1" si="34"/>
        <v>FINALIZADO</v>
      </c>
      <c r="P334" s="18"/>
      <c r="Q334" s="33"/>
      <c r="R334" s="50"/>
      <c r="S334" s="50"/>
      <c r="T334" s="50"/>
      <c r="U334" s="50"/>
      <c r="V334" s="50"/>
      <c r="W334" s="50"/>
      <c r="X334" s="50"/>
      <c r="Y334" s="50"/>
      <c r="Z334" s="50"/>
      <c r="AA334" s="50"/>
      <c r="AB334" s="50"/>
      <c r="AC334" s="50"/>
      <c r="AD334" s="50"/>
      <c r="AE334" s="50"/>
    </row>
    <row r="335" spans="1:31" s="18" customFormat="1" ht="168" customHeight="1" x14ac:dyDescent="0.3">
      <c r="A335" s="10"/>
      <c r="B335" s="77">
        <v>65631514</v>
      </c>
      <c r="C335" s="43" t="s">
        <v>357</v>
      </c>
      <c r="D335" s="44" t="s">
        <v>358</v>
      </c>
      <c r="E335" s="28" t="s">
        <v>1146</v>
      </c>
      <c r="F335" s="44" t="s">
        <v>1147</v>
      </c>
      <c r="G335" s="15">
        <v>45961</v>
      </c>
      <c r="H335" s="15">
        <v>46021</v>
      </c>
      <c r="I335" s="206">
        <v>12000000</v>
      </c>
      <c r="J335" s="209">
        <v>1</v>
      </c>
      <c r="K335" s="189">
        <v>12000000</v>
      </c>
      <c r="L335" s="38" t="s">
        <v>107</v>
      </c>
      <c r="M335" s="38" t="s">
        <v>107</v>
      </c>
      <c r="N335" s="156" t="s">
        <v>29</v>
      </c>
      <c r="O335" s="27" t="str">
        <f t="shared" ca="1" si="34"/>
        <v>FINALIZADO</v>
      </c>
      <c r="P335" s="28"/>
      <c r="Q335" s="55"/>
      <c r="R335" s="20"/>
      <c r="S335" s="20"/>
      <c r="T335" s="20"/>
      <c r="U335" s="20"/>
      <c r="V335" s="20"/>
      <c r="W335" s="20"/>
      <c r="X335" s="20"/>
      <c r="Y335" s="20"/>
      <c r="Z335" s="20"/>
      <c r="AA335" s="20"/>
      <c r="AB335" s="20"/>
      <c r="AC335" s="20"/>
      <c r="AD335" s="20"/>
      <c r="AE335" s="20"/>
    </row>
    <row r="336" spans="1:31" s="10" customFormat="1" ht="168" customHeight="1" x14ac:dyDescent="0.3">
      <c r="B336" s="21">
        <v>1047367096</v>
      </c>
      <c r="C336" s="37" t="s">
        <v>254</v>
      </c>
      <c r="D336" s="22" t="s">
        <v>255</v>
      </c>
      <c r="E336" s="18" t="s">
        <v>1148</v>
      </c>
      <c r="F336" s="22" t="s">
        <v>1149</v>
      </c>
      <c r="G336" s="15">
        <v>45961</v>
      </c>
      <c r="H336" s="15">
        <v>46021</v>
      </c>
      <c r="I336" s="207">
        <v>8000000</v>
      </c>
      <c r="J336" s="209">
        <v>1</v>
      </c>
      <c r="K336" s="190">
        <v>8000000</v>
      </c>
      <c r="L336" s="38" t="s">
        <v>107</v>
      </c>
      <c r="M336" s="38" t="s">
        <v>107</v>
      </c>
      <c r="N336" s="153" t="s">
        <v>29</v>
      </c>
      <c r="O336" s="27" t="str">
        <f t="shared" ca="1" si="34"/>
        <v>FINALIZADO</v>
      </c>
      <c r="P336" s="28"/>
      <c r="Q336" s="29"/>
      <c r="R336" s="20"/>
      <c r="S336" s="20"/>
      <c r="T336" s="20"/>
      <c r="U336" s="20"/>
      <c r="V336" s="20"/>
      <c r="W336" s="20"/>
      <c r="X336" s="20"/>
      <c r="Y336" s="20"/>
      <c r="Z336" s="20"/>
      <c r="AA336" s="20"/>
      <c r="AB336" s="20"/>
      <c r="AC336" s="20"/>
      <c r="AD336" s="20"/>
      <c r="AE336" s="20"/>
    </row>
    <row r="337" spans="1:31" s="10" customFormat="1" ht="168" customHeight="1" x14ac:dyDescent="0.3">
      <c r="B337" s="84">
        <v>1099552440</v>
      </c>
      <c r="C337" s="43" t="s">
        <v>262</v>
      </c>
      <c r="D337" s="44" t="s">
        <v>263</v>
      </c>
      <c r="E337" s="18" t="s">
        <v>1150</v>
      </c>
      <c r="F337" s="44" t="s">
        <v>1151</v>
      </c>
      <c r="G337" s="15">
        <v>45961</v>
      </c>
      <c r="H337" s="15">
        <v>46021</v>
      </c>
      <c r="I337" s="210">
        <v>12000000</v>
      </c>
      <c r="J337" s="209">
        <v>1</v>
      </c>
      <c r="K337" s="189">
        <v>12000000</v>
      </c>
      <c r="L337" s="38" t="s">
        <v>107</v>
      </c>
      <c r="M337" s="38" t="s">
        <v>107</v>
      </c>
      <c r="N337" s="158" t="s">
        <v>29</v>
      </c>
      <c r="O337" s="28" t="str">
        <f t="shared" ca="1" si="34"/>
        <v>FINALIZADO</v>
      </c>
      <c r="P337" s="28"/>
      <c r="Q337" s="35"/>
      <c r="R337" s="20"/>
      <c r="S337" s="20"/>
      <c r="T337" s="20"/>
      <c r="U337" s="20"/>
      <c r="V337" s="20"/>
      <c r="W337" s="20"/>
      <c r="X337" s="20"/>
      <c r="Y337" s="20"/>
      <c r="Z337" s="20"/>
      <c r="AA337" s="20"/>
      <c r="AB337" s="20"/>
      <c r="AC337" s="20"/>
      <c r="AD337" s="20"/>
      <c r="AE337" s="20"/>
    </row>
    <row r="338" spans="1:31" s="10" customFormat="1" ht="168" customHeight="1" x14ac:dyDescent="0.3">
      <c r="B338" s="11">
        <v>1047401661</v>
      </c>
      <c r="C338" s="36" t="s">
        <v>274</v>
      </c>
      <c r="D338" s="12" t="s">
        <v>275</v>
      </c>
      <c r="E338" s="13" t="s">
        <v>1152</v>
      </c>
      <c r="F338" s="12" t="s">
        <v>1153</v>
      </c>
      <c r="G338" s="57">
        <v>45965</v>
      </c>
      <c r="H338" s="57">
        <v>46022</v>
      </c>
      <c r="I338" s="26">
        <v>14000000</v>
      </c>
      <c r="J338" s="193">
        <v>1</v>
      </c>
      <c r="K338" s="200">
        <v>14000000</v>
      </c>
      <c r="L338" s="12" t="s">
        <v>107</v>
      </c>
      <c r="M338" s="12" t="s">
        <v>107</v>
      </c>
      <c r="N338" s="155" t="s">
        <v>31</v>
      </c>
      <c r="O338" s="17" t="str">
        <f t="shared" ca="1" si="34"/>
        <v>FINALIZADO</v>
      </c>
      <c r="P338" s="18"/>
      <c r="Q338" s="19"/>
      <c r="R338" s="20"/>
      <c r="S338" s="20"/>
      <c r="T338" s="20"/>
      <c r="U338" s="20"/>
      <c r="V338" s="20"/>
      <c r="W338" s="20"/>
      <c r="X338" s="20"/>
      <c r="Y338" s="20"/>
      <c r="Z338" s="20"/>
      <c r="AA338" s="20"/>
      <c r="AB338" s="20"/>
      <c r="AC338" s="20"/>
      <c r="AD338" s="20"/>
      <c r="AE338" s="20"/>
    </row>
    <row r="339" spans="1:31" s="10" customFormat="1" ht="168" customHeight="1" x14ac:dyDescent="0.3">
      <c r="A339" s="78"/>
      <c r="B339" s="62">
        <v>45547569</v>
      </c>
      <c r="C339" s="36" t="s">
        <v>278</v>
      </c>
      <c r="D339" s="36" t="s">
        <v>279</v>
      </c>
      <c r="E339" s="60" t="s">
        <v>1154</v>
      </c>
      <c r="F339" s="36" t="s">
        <v>748</v>
      </c>
      <c r="G339" s="57">
        <v>45965</v>
      </c>
      <c r="H339" s="57">
        <v>46022</v>
      </c>
      <c r="I339" s="79">
        <v>16000000</v>
      </c>
      <c r="J339" s="131">
        <v>1</v>
      </c>
      <c r="K339" s="218">
        <v>16000000</v>
      </c>
      <c r="L339" s="36" t="s">
        <v>107</v>
      </c>
      <c r="M339" s="36" t="s">
        <v>107</v>
      </c>
      <c r="N339" s="162" t="s">
        <v>31</v>
      </c>
      <c r="O339" s="80" t="str">
        <f t="shared" ca="1" si="34"/>
        <v>FINALIZADO</v>
      </c>
      <c r="P339" s="51"/>
      <c r="Q339" s="81"/>
      <c r="R339" s="20"/>
      <c r="S339" s="20"/>
      <c r="T339" s="20"/>
      <c r="U339" s="20"/>
      <c r="V339" s="20"/>
      <c r="W339" s="20"/>
      <c r="X339" s="20"/>
      <c r="Y339" s="20"/>
      <c r="Z339" s="20"/>
      <c r="AA339" s="20"/>
      <c r="AB339" s="20"/>
      <c r="AC339" s="20"/>
      <c r="AD339" s="20"/>
      <c r="AE339" s="20"/>
    </row>
    <row r="340" spans="1:31" s="10" customFormat="1" ht="168" customHeight="1" x14ac:dyDescent="0.3">
      <c r="B340" s="11">
        <v>1052094672</v>
      </c>
      <c r="C340" s="36" t="s">
        <v>282</v>
      </c>
      <c r="D340" s="12" t="s">
        <v>283</v>
      </c>
      <c r="E340" s="18" t="s">
        <v>1155</v>
      </c>
      <c r="F340" s="12" t="s">
        <v>1156</v>
      </c>
      <c r="G340" s="57">
        <v>45965</v>
      </c>
      <c r="H340" s="57">
        <v>46022</v>
      </c>
      <c r="I340" s="16">
        <v>12000000</v>
      </c>
      <c r="J340" s="193">
        <v>1</v>
      </c>
      <c r="K340" s="200">
        <v>12000000</v>
      </c>
      <c r="L340" s="12" t="s">
        <v>107</v>
      </c>
      <c r="M340" s="12" t="s">
        <v>107</v>
      </c>
      <c r="N340" s="155" t="s">
        <v>31</v>
      </c>
      <c r="O340" s="17" t="str">
        <f t="shared" ca="1" si="34"/>
        <v>FINALIZADO</v>
      </c>
      <c r="P340" s="18"/>
      <c r="Q340" s="19"/>
      <c r="R340" s="20"/>
      <c r="S340" s="20"/>
      <c r="T340" s="20"/>
      <c r="U340" s="20"/>
      <c r="V340" s="20"/>
      <c r="W340" s="20"/>
      <c r="X340" s="20"/>
      <c r="Y340" s="20"/>
      <c r="Z340" s="20"/>
      <c r="AA340" s="20"/>
      <c r="AB340" s="20"/>
      <c r="AC340" s="20"/>
      <c r="AD340" s="20"/>
      <c r="AE340" s="20"/>
    </row>
    <row r="341" spans="1:31" s="10" customFormat="1" ht="168" customHeight="1" x14ac:dyDescent="0.3">
      <c r="B341" s="21">
        <v>45509203</v>
      </c>
      <c r="C341" s="37" t="s">
        <v>270</v>
      </c>
      <c r="D341" s="22" t="s">
        <v>271</v>
      </c>
      <c r="E341" s="23" t="s">
        <v>1157</v>
      </c>
      <c r="F341" s="22" t="s">
        <v>1158</v>
      </c>
      <c r="G341" s="58">
        <v>45965</v>
      </c>
      <c r="H341" s="58">
        <v>46022</v>
      </c>
      <c r="I341" s="26">
        <v>24000000</v>
      </c>
      <c r="J341" s="174">
        <v>1</v>
      </c>
      <c r="K341" s="26">
        <v>24000000</v>
      </c>
      <c r="L341" s="108">
        <v>0</v>
      </c>
      <c r="M341" s="108">
        <v>0</v>
      </c>
      <c r="N341" s="155" t="s">
        <v>18</v>
      </c>
      <c r="O341" s="17" t="str">
        <f t="shared" ca="1" si="34"/>
        <v>FINALIZADO</v>
      </c>
      <c r="P341" s="18"/>
      <c r="Q341" s="19"/>
      <c r="R341" s="20"/>
      <c r="S341" s="20"/>
      <c r="T341" s="20"/>
      <c r="U341" s="20"/>
      <c r="V341" s="20"/>
      <c r="W341" s="20"/>
      <c r="X341" s="20"/>
      <c r="Y341" s="20"/>
      <c r="Z341" s="20"/>
      <c r="AA341" s="20"/>
      <c r="AB341" s="20"/>
      <c r="AC341" s="20"/>
      <c r="AD341" s="20"/>
      <c r="AE341" s="20"/>
    </row>
    <row r="342" spans="1:31" s="10" customFormat="1" ht="168" customHeight="1" x14ac:dyDescent="0.3">
      <c r="B342" s="30">
        <v>1083433102</v>
      </c>
      <c r="C342" s="306" t="s">
        <v>708</v>
      </c>
      <c r="D342" s="93" t="s">
        <v>709</v>
      </c>
      <c r="E342" s="18" t="s">
        <v>1159</v>
      </c>
      <c r="F342" s="31" t="s">
        <v>1160</v>
      </c>
      <c r="G342" s="57">
        <v>45965</v>
      </c>
      <c r="H342" s="57">
        <v>46022</v>
      </c>
      <c r="I342" s="217">
        <v>10000000</v>
      </c>
      <c r="J342" s="268">
        <f t="shared" ref="J342" si="37">K342/I342</f>
        <v>1</v>
      </c>
      <c r="K342" s="217">
        <v>10000000</v>
      </c>
      <c r="L342" s="31" t="s">
        <v>107</v>
      </c>
      <c r="M342" s="31" t="s">
        <v>107</v>
      </c>
      <c r="N342" s="224" t="s">
        <v>7</v>
      </c>
      <c r="O342" s="27" t="str">
        <f t="shared" ca="1" si="34"/>
        <v>FINALIZADO</v>
      </c>
      <c r="P342" s="87"/>
      <c r="Q342" s="76"/>
      <c r="R342" s="20"/>
      <c r="S342" s="20"/>
      <c r="T342" s="20"/>
      <c r="U342" s="20"/>
      <c r="V342" s="20"/>
      <c r="W342" s="20"/>
      <c r="X342" s="20"/>
      <c r="Y342" s="20"/>
      <c r="Z342" s="20"/>
      <c r="AA342" s="20"/>
      <c r="AB342" s="20"/>
      <c r="AC342" s="20"/>
      <c r="AD342" s="20"/>
      <c r="AE342" s="20"/>
    </row>
    <row r="343" spans="1:31" s="18" customFormat="1" ht="168" customHeight="1" x14ac:dyDescent="0.3">
      <c r="A343" s="18" t="s">
        <v>1161</v>
      </c>
      <c r="B343" s="109">
        <v>1126587793</v>
      </c>
      <c r="C343" s="110" t="s">
        <v>1162</v>
      </c>
      <c r="D343" s="134" t="s">
        <v>1163</v>
      </c>
      <c r="E343" s="87" t="s">
        <v>1164</v>
      </c>
      <c r="F343" s="134" t="s">
        <v>1165</v>
      </c>
      <c r="G343" s="176">
        <v>45966</v>
      </c>
      <c r="H343" s="176">
        <v>46022</v>
      </c>
      <c r="I343" s="169">
        <v>6000000</v>
      </c>
      <c r="J343" s="42" t="s">
        <v>105</v>
      </c>
      <c r="K343" s="42" t="s">
        <v>1166</v>
      </c>
      <c r="L343" s="42" t="s">
        <v>107</v>
      </c>
      <c r="M343" s="42" t="s">
        <v>100</v>
      </c>
      <c r="N343" s="156" t="s">
        <v>32</v>
      </c>
      <c r="O343" s="27" t="str">
        <f t="shared" ca="1" si="34"/>
        <v>FINALIZADO</v>
      </c>
      <c r="Q343" s="33"/>
      <c r="R343" s="50"/>
      <c r="S343" s="50"/>
      <c r="T343" s="50"/>
      <c r="U343" s="50"/>
      <c r="V343" s="50"/>
      <c r="W343" s="50"/>
      <c r="X343" s="50"/>
      <c r="Y343" s="50"/>
      <c r="Z343" s="50"/>
      <c r="AA343" s="50"/>
      <c r="AB343" s="50"/>
      <c r="AC343" s="50"/>
      <c r="AD343" s="50"/>
      <c r="AE343" s="50"/>
    </row>
    <row r="344" spans="1:31" s="10" customFormat="1" ht="168" customHeight="1" x14ac:dyDescent="0.3">
      <c r="B344" s="30" t="s">
        <v>716</v>
      </c>
      <c r="C344" s="306" t="s">
        <v>717</v>
      </c>
      <c r="D344" s="93" t="s">
        <v>718</v>
      </c>
      <c r="E344" s="18" t="s">
        <v>1167</v>
      </c>
      <c r="F344" s="31" t="s">
        <v>1168</v>
      </c>
      <c r="G344" s="57">
        <v>45968</v>
      </c>
      <c r="H344" s="57">
        <v>46022</v>
      </c>
      <c r="I344" s="217">
        <v>18400000</v>
      </c>
      <c r="J344" s="268">
        <f t="shared" ref="J344:J347" si="38">K344/I344</f>
        <v>1</v>
      </c>
      <c r="K344" s="217" t="s">
        <v>1169</v>
      </c>
      <c r="L344" s="31" t="s">
        <v>107</v>
      </c>
      <c r="M344" s="31" t="s">
        <v>107</v>
      </c>
      <c r="N344" s="280" t="s">
        <v>7</v>
      </c>
      <c r="O344" s="28" t="str">
        <f t="shared" ca="1" si="34"/>
        <v>FINALIZADO</v>
      </c>
      <c r="P344" s="28"/>
      <c r="Q344" s="35"/>
      <c r="R344" s="20"/>
      <c r="S344" s="20"/>
      <c r="T344" s="20"/>
      <c r="U344" s="20"/>
      <c r="V344" s="20"/>
      <c r="W344" s="20"/>
      <c r="X344" s="20"/>
      <c r="Y344" s="20"/>
      <c r="Z344" s="20"/>
      <c r="AA344" s="20"/>
      <c r="AB344" s="20"/>
      <c r="AC344" s="20"/>
      <c r="AD344" s="20"/>
      <c r="AE344" s="20"/>
    </row>
    <row r="345" spans="1:31" s="18" customFormat="1" ht="168" customHeight="1" x14ac:dyDescent="0.3">
      <c r="A345" s="73"/>
      <c r="B345" s="30" t="s">
        <v>1170</v>
      </c>
      <c r="C345" s="306" t="s">
        <v>1171</v>
      </c>
      <c r="D345" s="93" t="s">
        <v>1172</v>
      </c>
      <c r="E345" s="18" t="s">
        <v>1173</v>
      </c>
      <c r="F345" s="31" t="s">
        <v>1174</v>
      </c>
      <c r="G345" s="57">
        <v>45971</v>
      </c>
      <c r="H345" s="57">
        <v>46022</v>
      </c>
      <c r="I345" s="217">
        <v>7200000</v>
      </c>
      <c r="J345" s="268">
        <f t="shared" si="38"/>
        <v>0.94444444444444442</v>
      </c>
      <c r="K345" s="217">
        <v>6800000</v>
      </c>
      <c r="L345" s="31" t="s">
        <v>107</v>
      </c>
      <c r="M345" s="31" t="s">
        <v>107</v>
      </c>
      <c r="N345" s="280" t="s">
        <v>7</v>
      </c>
      <c r="O345" s="28" t="str">
        <f t="shared" ca="1" si="34"/>
        <v>FINALIZADO</v>
      </c>
      <c r="Q345" s="33"/>
      <c r="R345" s="50"/>
      <c r="S345" s="50"/>
      <c r="T345" s="50"/>
      <c r="U345" s="50"/>
      <c r="V345" s="50"/>
      <c r="W345" s="50"/>
      <c r="X345" s="50"/>
      <c r="Y345" s="50"/>
      <c r="Z345" s="50"/>
      <c r="AA345" s="50"/>
      <c r="AB345" s="50"/>
      <c r="AC345" s="50"/>
      <c r="AD345" s="50"/>
      <c r="AE345" s="50"/>
    </row>
    <row r="346" spans="1:31" s="10" customFormat="1" ht="168" customHeight="1" x14ac:dyDescent="0.3">
      <c r="B346" s="30">
        <v>1007315094</v>
      </c>
      <c r="C346" s="306" t="s">
        <v>1175</v>
      </c>
      <c r="D346" s="93" t="s">
        <v>1176</v>
      </c>
      <c r="E346" s="18" t="s">
        <v>1177</v>
      </c>
      <c r="F346" s="31" t="s">
        <v>1178</v>
      </c>
      <c r="G346" s="33">
        <v>45974</v>
      </c>
      <c r="H346" s="33">
        <v>46019</v>
      </c>
      <c r="I346" s="217">
        <v>6000000</v>
      </c>
      <c r="J346" s="268">
        <f t="shared" si="38"/>
        <v>1</v>
      </c>
      <c r="K346" s="217">
        <v>6000000</v>
      </c>
      <c r="L346" s="31" t="s">
        <v>107</v>
      </c>
      <c r="M346" s="31" t="s">
        <v>107</v>
      </c>
      <c r="N346" s="280" t="s">
        <v>7</v>
      </c>
      <c r="O346" s="28" t="str">
        <f t="shared" ca="1" si="34"/>
        <v>FINALIZADO</v>
      </c>
      <c r="P346" s="18"/>
      <c r="Q346" s="55"/>
    </row>
    <row r="347" spans="1:31" s="10" customFormat="1" ht="168" customHeight="1" x14ac:dyDescent="0.3">
      <c r="B347" s="30"/>
      <c r="C347" s="306" t="s">
        <v>1179</v>
      </c>
      <c r="D347" s="295" t="s">
        <v>1179</v>
      </c>
      <c r="E347" s="18" t="s">
        <v>1180</v>
      </c>
      <c r="F347" s="31" t="s">
        <v>1181</v>
      </c>
      <c r="G347" s="33">
        <v>45979</v>
      </c>
      <c r="H347" s="33">
        <v>46022</v>
      </c>
      <c r="I347" s="217">
        <v>35594249</v>
      </c>
      <c r="J347" s="268">
        <f t="shared" si="38"/>
        <v>1</v>
      </c>
      <c r="K347" s="217">
        <v>35594249</v>
      </c>
      <c r="L347" s="31" t="s">
        <v>107</v>
      </c>
      <c r="M347" s="31" t="s">
        <v>107</v>
      </c>
      <c r="N347" s="280" t="s">
        <v>7</v>
      </c>
      <c r="O347" s="28"/>
      <c r="P347" s="90"/>
      <c r="Q347" s="129"/>
    </row>
    <row r="348" spans="1:31" s="10" customFormat="1" ht="168" customHeight="1" x14ac:dyDescent="0.3">
      <c r="B348" s="109">
        <v>91291810</v>
      </c>
      <c r="C348" s="110" t="s">
        <v>679</v>
      </c>
      <c r="D348" s="134" t="s">
        <v>680</v>
      </c>
      <c r="E348" s="87" t="s">
        <v>1182</v>
      </c>
      <c r="F348" s="134" t="s">
        <v>1183</v>
      </c>
      <c r="G348" s="223">
        <v>45980</v>
      </c>
      <c r="H348" s="176">
        <v>46022</v>
      </c>
      <c r="I348" s="169">
        <v>10260000</v>
      </c>
      <c r="J348" s="177">
        <v>1</v>
      </c>
      <c r="K348" s="169">
        <v>10260000</v>
      </c>
      <c r="L348" s="179">
        <v>0</v>
      </c>
      <c r="M348" s="179">
        <v>0</v>
      </c>
      <c r="N348" s="156" t="s">
        <v>18</v>
      </c>
      <c r="O348" s="18" t="str">
        <f ca="1">IF(P348="TERMINADO ANTICIPADAMENTE POR MUTUO ACUERDO","FINALIZADO",IF(H348=0," ",IF(TODAY()&lt;=H348,"EN EJECUCIÓN","FINALIZADO")))</f>
        <v>FINALIZADO</v>
      </c>
      <c r="P348" s="90"/>
      <c r="Q348" s="29"/>
    </row>
    <row r="349" spans="1:31" s="10" customFormat="1" ht="168" customHeight="1" x14ac:dyDescent="0.3">
      <c r="B349" s="30">
        <v>33307289</v>
      </c>
      <c r="C349" s="306" t="s">
        <v>641</v>
      </c>
      <c r="D349" s="93" t="s">
        <v>642</v>
      </c>
      <c r="E349" s="18" t="s">
        <v>1184</v>
      </c>
      <c r="F349" s="31" t="s">
        <v>1185</v>
      </c>
      <c r="G349" s="57">
        <v>45981</v>
      </c>
      <c r="H349" s="57">
        <v>46022</v>
      </c>
      <c r="I349" s="217">
        <v>18000000</v>
      </c>
      <c r="J349" s="268">
        <f t="shared" ref="J349" si="39">K349/I349</f>
        <v>1</v>
      </c>
      <c r="K349" s="217">
        <v>18000000</v>
      </c>
      <c r="L349" s="31" t="s">
        <v>107</v>
      </c>
      <c r="M349" s="31" t="s">
        <v>107</v>
      </c>
      <c r="N349" s="279" t="s">
        <v>7</v>
      </c>
      <c r="O349" s="27" t="str">
        <f ca="1">IF(P349="TERMINADO ANTICIPADAMENTE POR MUTUO ACUERDO","FINALIZADO",IF(H349=0," ",IF(TODAY()&lt;=H349,"EN EJECUCIÓN","FINALIZADO")))</f>
        <v>FINALIZADO</v>
      </c>
      <c r="P349" s="28"/>
      <c r="Q349" s="55"/>
    </row>
    <row r="350" spans="1:31" s="28" customFormat="1" ht="168" customHeight="1" x14ac:dyDescent="0.3">
      <c r="B350" s="109">
        <v>1045229137</v>
      </c>
      <c r="C350" s="110" t="s">
        <v>1186</v>
      </c>
      <c r="D350" s="134" t="s">
        <v>1187</v>
      </c>
      <c r="E350" s="87" t="s">
        <v>1188</v>
      </c>
      <c r="F350" s="134" t="s">
        <v>1189</v>
      </c>
      <c r="G350" s="130">
        <v>45992</v>
      </c>
      <c r="H350" s="130">
        <v>46022</v>
      </c>
      <c r="I350" s="208">
        <v>4000000</v>
      </c>
      <c r="J350" s="253">
        <v>1</v>
      </c>
      <c r="K350" s="202">
        <v>4000000</v>
      </c>
      <c r="L350" s="110" t="s">
        <v>107</v>
      </c>
      <c r="M350" s="110" t="s">
        <v>107</v>
      </c>
      <c r="N350" s="158" t="s">
        <v>29</v>
      </c>
      <c r="O350" s="28" t="str">
        <f ca="1">IF(P350="TERMINADO ANTICIPADAMENTE POR MUTUO ACUERDO","FINALIZADO",IF(H350=0," ",IF(TODAY()&lt;=H350,"EN EJECUCIÓN","FINALIZADO")))</f>
        <v>FINALIZADO</v>
      </c>
      <c r="Q350" s="35"/>
    </row>
    <row r="351" spans="1:31" s="28" customFormat="1" ht="168" customHeight="1" x14ac:dyDescent="0.3">
      <c r="A351" s="53"/>
      <c r="B351" s="30"/>
      <c r="C351" s="306" t="s">
        <v>1190</v>
      </c>
      <c r="D351" s="295" t="s">
        <v>1190</v>
      </c>
      <c r="E351" s="18" t="s">
        <v>1191</v>
      </c>
      <c r="F351" s="31" t="s">
        <v>1192</v>
      </c>
      <c r="G351" s="57">
        <v>45789</v>
      </c>
      <c r="H351" s="57">
        <v>46022</v>
      </c>
      <c r="I351" s="217">
        <v>21600000</v>
      </c>
      <c r="J351" s="268">
        <f t="shared" ref="J351" si="40">K351/I351</f>
        <v>1</v>
      </c>
      <c r="K351" s="217">
        <v>21600000</v>
      </c>
      <c r="L351" s="31" t="s">
        <v>107</v>
      </c>
      <c r="M351" s="31" t="s">
        <v>107</v>
      </c>
      <c r="N351" s="239" t="s">
        <v>7</v>
      </c>
      <c r="Q351" s="35"/>
    </row>
    <row r="352" spans="1:31" s="28" customFormat="1" ht="168" customHeight="1" x14ac:dyDescent="0.3">
      <c r="B352" s="87">
        <v>9008884467</v>
      </c>
      <c r="C352" s="110" t="s">
        <v>1193</v>
      </c>
      <c r="D352" s="110" t="s">
        <v>1193</v>
      </c>
      <c r="E352" s="87" t="s">
        <v>1194</v>
      </c>
      <c r="F352" s="134" t="s">
        <v>1195</v>
      </c>
      <c r="G352" s="176">
        <v>45992</v>
      </c>
      <c r="H352" s="290"/>
      <c r="I352" s="169">
        <v>278788513.04000002</v>
      </c>
      <c r="J352" s="134" t="s">
        <v>1196</v>
      </c>
      <c r="K352" s="87" t="s">
        <v>1197</v>
      </c>
      <c r="L352" s="264" t="s">
        <v>1198</v>
      </c>
      <c r="M352" s="134" t="s">
        <v>100</v>
      </c>
      <c r="N352" s="158" t="s">
        <v>32</v>
      </c>
      <c r="O352" s="28" t="s">
        <v>1199</v>
      </c>
      <c r="Q352" s="35"/>
    </row>
    <row r="353" spans="1:31" s="28" customFormat="1" ht="168" customHeight="1" x14ac:dyDescent="0.3">
      <c r="B353" s="28">
        <v>900762453</v>
      </c>
      <c r="C353" s="43" t="s">
        <v>1200</v>
      </c>
      <c r="D353" s="43" t="s">
        <v>1200</v>
      </c>
      <c r="E353" s="28" t="s">
        <v>1201</v>
      </c>
      <c r="F353" s="44" t="s">
        <v>1195</v>
      </c>
      <c r="G353" s="58">
        <v>45992</v>
      </c>
      <c r="H353" s="58">
        <v>45992</v>
      </c>
      <c r="I353" s="52">
        <v>61693943</v>
      </c>
      <c r="J353" s="44" t="s">
        <v>1202</v>
      </c>
      <c r="K353" s="136" t="s">
        <v>1203</v>
      </c>
      <c r="L353" s="28" t="s">
        <v>1204</v>
      </c>
      <c r="M353" s="44" t="s">
        <v>100</v>
      </c>
      <c r="N353" s="158" t="s">
        <v>32</v>
      </c>
      <c r="O353" s="28" t="s">
        <v>1199</v>
      </c>
      <c r="Q353" s="35"/>
    </row>
    <row r="354" spans="1:31" s="18" customFormat="1" ht="168" customHeight="1" x14ac:dyDescent="0.3">
      <c r="B354" s="30">
        <v>1063306300</v>
      </c>
      <c r="C354" s="38" t="s">
        <v>250</v>
      </c>
      <c r="D354" s="31" t="s">
        <v>365</v>
      </c>
      <c r="E354" s="18" t="s">
        <v>1205</v>
      </c>
      <c r="F354" s="31" t="s">
        <v>1206</v>
      </c>
      <c r="G354" s="57">
        <v>45996</v>
      </c>
      <c r="H354" s="31" t="s">
        <v>1207</v>
      </c>
      <c r="I354" s="32">
        <v>86100000</v>
      </c>
      <c r="J354" s="31"/>
      <c r="K354" s="31"/>
      <c r="L354" s="31"/>
      <c r="M354" s="31"/>
      <c r="N354" s="156" t="s">
        <v>32</v>
      </c>
      <c r="O354" s="18" t="str">
        <f ca="1">IF(P354="TERMINADO ANTICIPADAMENTE POR MUTUO ACUERDO","FINALIZADO",IF(H354=0," ",IF(TODAY()&lt;=H354,"EN EJECUCIÓN","FINALIZADO")))</f>
        <v>EN EJECUCIÓN</v>
      </c>
      <c r="P354" s="61"/>
      <c r="Q354" s="324"/>
      <c r="U354" s="61"/>
    </row>
    <row r="355" spans="1:31" s="10" customFormat="1" ht="168" customHeight="1" x14ac:dyDescent="0.3">
      <c r="B355" s="147">
        <v>7959956</v>
      </c>
      <c r="C355" s="110" t="s">
        <v>1208</v>
      </c>
      <c r="D355" s="110" t="s">
        <v>1209</v>
      </c>
      <c r="E355" s="148" t="s">
        <v>1210</v>
      </c>
      <c r="F355" s="110" t="s">
        <v>1211</v>
      </c>
      <c r="G355" s="130">
        <v>45996</v>
      </c>
      <c r="H355" s="130">
        <v>46422</v>
      </c>
      <c r="I355" s="208">
        <v>154000000</v>
      </c>
      <c r="J355" s="340">
        <v>0.4718</v>
      </c>
      <c r="K355" s="341">
        <v>33000000</v>
      </c>
      <c r="L355" s="110" t="s">
        <v>1212</v>
      </c>
      <c r="M355" s="110" t="s">
        <v>107</v>
      </c>
      <c r="N355" s="164" t="s">
        <v>29</v>
      </c>
      <c r="O355" s="71" t="str">
        <f ca="1">IF(P355="TERMINADO ANTICIPADAMENTE POR MUTUO ACUERDO","FINALIZADO",IF(H355=0," ",IF(TODAY()&lt;=H355,"EN EJECUCIÓN","FINALIZADO")))</f>
        <v>EN EJECUCIÓN</v>
      </c>
      <c r="P355" s="142"/>
      <c r="Q355" s="128"/>
    </row>
    <row r="356" spans="1:31" s="10" customFormat="1" ht="168" customHeight="1" x14ac:dyDescent="0.3">
      <c r="B356" s="140">
        <v>891100304</v>
      </c>
      <c r="C356" s="306" t="s">
        <v>1213</v>
      </c>
      <c r="D356" s="295" t="s">
        <v>1213</v>
      </c>
      <c r="E356" s="51" t="s">
        <v>1214</v>
      </c>
      <c r="F356" s="38" t="s">
        <v>1215</v>
      </c>
      <c r="G356" s="15">
        <v>45993</v>
      </c>
      <c r="H356" s="38" t="s">
        <v>1216</v>
      </c>
      <c r="I356" s="265">
        <v>56341427</v>
      </c>
      <c r="J356" s="268">
        <f t="shared" ref="J356" si="41">K356/I356</f>
        <v>0.8726038124664468</v>
      </c>
      <c r="K356" s="265">
        <v>49163744</v>
      </c>
      <c r="L356" s="38" t="s">
        <v>107</v>
      </c>
      <c r="M356" s="38" t="s">
        <v>107</v>
      </c>
      <c r="N356" s="238" t="s">
        <v>7</v>
      </c>
      <c r="O356" s="18" t="str">
        <f ca="1">IF(P356="TERMINADO ANTICIPADAMENTE POR MUTUO ACUERDO","FINALIZADO",IF(H356=0," ",IF(TODAY()&lt;=H356,"EN EJECUCIÓN","FINALIZADO")))</f>
        <v>EN EJECUCIÓN</v>
      </c>
      <c r="P356" s="142"/>
      <c r="Q356" s="128"/>
    </row>
    <row r="357" spans="1:31" s="10" customFormat="1" ht="168" customHeight="1" x14ac:dyDescent="0.3">
      <c r="B357" s="147" t="s">
        <v>1217</v>
      </c>
      <c r="C357" s="110" t="s">
        <v>1218</v>
      </c>
      <c r="D357" s="110" t="s">
        <v>1219</v>
      </c>
      <c r="E357" s="148" t="s">
        <v>140</v>
      </c>
      <c r="F357" s="110" t="s">
        <v>1220</v>
      </c>
      <c r="G357" s="149">
        <v>45693</v>
      </c>
      <c r="H357" s="134" t="s">
        <v>1221</v>
      </c>
      <c r="I357" s="150">
        <v>56473848</v>
      </c>
      <c r="J357" s="110" t="s">
        <v>105</v>
      </c>
      <c r="K357" s="151" t="s">
        <v>100</v>
      </c>
      <c r="L357" s="110" t="s">
        <v>100</v>
      </c>
      <c r="M357" s="110" t="s">
        <v>100</v>
      </c>
      <c r="N357" s="165" t="s">
        <v>32</v>
      </c>
      <c r="O357" s="27" t="s">
        <v>1222</v>
      </c>
      <c r="P357" s="99"/>
      <c r="Q357" s="128"/>
    </row>
    <row r="358" spans="1:31" s="18" customFormat="1" ht="168" customHeight="1" x14ac:dyDescent="0.3">
      <c r="A358" s="73"/>
      <c r="B358" s="30">
        <v>71364198</v>
      </c>
      <c r="C358" s="38" t="s">
        <v>369</v>
      </c>
      <c r="D358" s="31" t="s">
        <v>370</v>
      </c>
      <c r="E358" s="18" t="s">
        <v>1223</v>
      </c>
      <c r="F358" s="31" t="s">
        <v>1224</v>
      </c>
      <c r="G358" s="15">
        <v>45996</v>
      </c>
      <c r="H358" s="15">
        <v>46360</v>
      </c>
      <c r="I358" s="203">
        <v>73800000</v>
      </c>
      <c r="J358" s="192">
        <v>0.55220000000000002</v>
      </c>
      <c r="K358" s="186">
        <v>36900000</v>
      </c>
      <c r="L358" s="31" t="s">
        <v>1225</v>
      </c>
      <c r="M358" s="31" t="s">
        <v>107</v>
      </c>
      <c r="N358" s="156" t="s">
        <v>29</v>
      </c>
      <c r="O358" s="18" t="str">
        <f t="shared" ref="O358:O398" ca="1" si="42">IF(P358="TERMINADO ANTICIPADAMENTE POR MUTUO ACUERDO","FINALIZADO",IF(H358=0," ",IF(TODAY()&lt;=H358,"EN EJECUCIÓN","FINALIZADO")))</f>
        <v>EN EJECUCIÓN</v>
      </c>
      <c r="P358" s="61"/>
      <c r="Q358" s="33"/>
      <c r="R358" s="50"/>
      <c r="S358" s="50"/>
      <c r="T358" s="50"/>
      <c r="U358" s="50"/>
      <c r="V358" s="50"/>
      <c r="W358" s="50"/>
      <c r="X358" s="50"/>
      <c r="Y358" s="50"/>
      <c r="Z358" s="50"/>
      <c r="AA358" s="50"/>
      <c r="AB358" s="50"/>
      <c r="AC358" s="50"/>
      <c r="AD358" s="50"/>
      <c r="AE358" s="50"/>
    </row>
    <row r="359" spans="1:31" s="10" customFormat="1" ht="168" customHeight="1" x14ac:dyDescent="0.3">
      <c r="B359" s="74" t="s">
        <v>818</v>
      </c>
      <c r="C359" s="132" t="s">
        <v>819</v>
      </c>
      <c r="D359" s="134" t="s">
        <v>820</v>
      </c>
      <c r="E359" s="87" t="s">
        <v>1226</v>
      </c>
      <c r="F359" s="134" t="s">
        <v>1227</v>
      </c>
      <c r="G359" s="130">
        <v>45996</v>
      </c>
      <c r="H359" s="176">
        <v>46022</v>
      </c>
      <c r="I359" s="169">
        <v>7000000</v>
      </c>
      <c r="J359" s="201">
        <v>1</v>
      </c>
      <c r="K359" s="169">
        <v>7000000</v>
      </c>
      <c r="L359" s="179">
        <v>0</v>
      </c>
      <c r="M359" s="179">
        <v>0</v>
      </c>
      <c r="N359" s="165" t="s">
        <v>18</v>
      </c>
      <c r="O359" s="87" t="str">
        <f t="shared" ca="1" si="42"/>
        <v>FINALIZADO</v>
      </c>
      <c r="P359" s="120"/>
      <c r="Q359" s="76"/>
    </row>
    <row r="360" spans="1:31" s="18" customFormat="1" ht="168" customHeight="1" x14ac:dyDescent="0.3">
      <c r="A360" s="73"/>
      <c r="B360" s="30">
        <v>80136578</v>
      </c>
      <c r="C360" s="38" t="s">
        <v>1228</v>
      </c>
      <c r="D360" s="31" t="s">
        <v>1229</v>
      </c>
      <c r="E360" s="18" t="s">
        <v>1230</v>
      </c>
      <c r="F360" s="31" t="s">
        <v>1231</v>
      </c>
      <c r="G360" s="15">
        <v>46007</v>
      </c>
      <c r="H360" s="15">
        <v>46522</v>
      </c>
      <c r="I360" s="203">
        <v>104550000</v>
      </c>
      <c r="J360" s="192">
        <v>0.36890000000000001</v>
      </c>
      <c r="K360" s="186">
        <v>36900000</v>
      </c>
      <c r="L360" s="31" t="s">
        <v>1232</v>
      </c>
      <c r="M360" s="31" t="s">
        <v>107</v>
      </c>
      <c r="N360" s="156" t="s">
        <v>29</v>
      </c>
      <c r="O360" s="18" t="str">
        <f t="shared" ca="1" si="42"/>
        <v>EN EJECUCIÓN</v>
      </c>
      <c r="P360" s="61"/>
      <c r="Q360" s="33"/>
    </row>
    <row r="361" spans="1:31" s="18" customFormat="1" ht="168" customHeight="1" x14ac:dyDescent="0.3">
      <c r="A361" s="10"/>
      <c r="B361" s="30">
        <v>64696432</v>
      </c>
      <c r="C361" s="38" t="s">
        <v>1233</v>
      </c>
      <c r="D361" s="31" t="s">
        <v>1234</v>
      </c>
      <c r="E361" s="18" t="s">
        <v>1235</v>
      </c>
      <c r="F361" s="31" t="s">
        <v>1236</v>
      </c>
      <c r="G361" s="15">
        <v>46003</v>
      </c>
      <c r="H361" s="15">
        <v>46367</v>
      </c>
      <c r="I361" s="203">
        <v>96000000</v>
      </c>
      <c r="J361" s="211">
        <v>0.53300000000000003</v>
      </c>
      <c r="K361" s="186">
        <v>40000000</v>
      </c>
      <c r="L361" s="31" t="s">
        <v>1237</v>
      </c>
      <c r="M361" s="31" t="s">
        <v>107</v>
      </c>
      <c r="N361" s="156" t="s">
        <v>29</v>
      </c>
      <c r="O361" s="18" t="str">
        <f t="shared" ca="1" si="42"/>
        <v>EN EJECUCIÓN</v>
      </c>
      <c r="P361" s="61"/>
      <c r="Q361" s="19"/>
      <c r="R361" s="10"/>
      <c r="S361" s="10"/>
      <c r="T361" s="10"/>
      <c r="U361" s="10"/>
      <c r="V361" s="10"/>
      <c r="W361" s="10"/>
      <c r="X361" s="10"/>
      <c r="Y361" s="10"/>
      <c r="Z361" s="10"/>
      <c r="AA361" s="10"/>
      <c r="AB361" s="10"/>
      <c r="AC361" s="10"/>
      <c r="AD361" s="10"/>
      <c r="AE361" s="10"/>
    </row>
    <row r="362" spans="1:31" s="10" customFormat="1" ht="168" customHeight="1" x14ac:dyDescent="0.3">
      <c r="B362" s="74">
        <v>4981048</v>
      </c>
      <c r="C362" s="41" t="s">
        <v>157</v>
      </c>
      <c r="D362" s="42" t="s">
        <v>158</v>
      </c>
      <c r="E362" s="45" t="s">
        <v>1238</v>
      </c>
      <c r="F362" s="42" t="s">
        <v>1224</v>
      </c>
      <c r="G362" s="176">
        <v>46020</v>
      </c>
      <c r="H362" s="42" t="s">
        <v>1239</v>
      </c>
      <c r="I362" s="75">
        <v>143000000</v>
      </c>
      <c r="J362" s="42" t="s">
        <v>1240</v>
      </c>
      <c r="K362" s="42" t="s">
        <v>1241</v>
      </c>
      <c r="L362" s="42" t="s">
        <v>1242</v>
      </c>
      <c r="M362" s="42" t="s">
        <v>100</v>
      </c>
      <c r="N362" s="161" t="s">
        <v>32</v>
      </c>
      <c r="O362" s="27" t="str">
        <f t="shared" ca="1" si="42"/>
        <v>EN EJECUCIÓN</v>
      </c>
      <c r="P362" s="18"/>
      <c r="Q362" s="19"/>
      <c r="R362" s="20"/>
      <c r="S362" s="20"/>
      <c r="T362" s="20"/>
      <c r="U362" s="20"/>
      <c r="V362" s="20"/>
      <c r="W362" s="20"/>
      <c r="X362" s="20"/>
      <c r="Y362" s="20"/>
      <c r="Z362" s="20"/>
      <c r="AA362" s="20"/>
      <c r="AB362" s="20"/>
      <c r="AC362" s="20"/>
      <c r="AD362" s="20"/>
      <c r="AE362" s="20"/>
    </row>
    <row r="363" spans="1:31" s="10" customFormat="1" ht="168" customHeight="1" x14ac:dyDescent="0.3">
      <c r="B363" s="30">
        <v>3828253</v>
      </c>
      <c r="C363" s="38" t="s">
        <v>1243</v>
      </c>
      <c r="D363" s="31" t="s">
        <v>1244</v>
      </c>
      <c r="E363" s="18" t="s">
        <v>1245</v>
      </c>
      <c r="F363" s="31" t="s">
        <v>1246</v>
      </c>
      <c r="G363" s="15">
        <v>46027</v>
      </c>
      <c r="H363" s="15" t="s">
        <v>1247</v>
      </c>
      <c r="I363" s="203">
        <v>86100000</v>
      </c>
      <c r="J363" s="192">
        <v>0.40189999999999998</v>
      </c>
      <c r="K363" s="186">
        <v>30750000</v>
      </c>
      <c r="L363" s="31" t="s">
        <v>1248</v>
      </c>
      <c r="M363" s="31" t="s">
        <v>107</v>
      </c>
      <c r="N363" s="156" t="s">
        <v>29</v>
      </c>
      <c r="O363" s="18" t="str">
        <f t="shared" ca="1" si="42"/>
        <v>EN EJECUCIÓN</v>
      </c>
      <c r="P363" s="124"/>
      <c r="Q363" s="72"/>
      <c r="R363" s="20"/>
      <c r="S363" s="20"/>
      <c r="T363" s="20"/>
      <c r="U363" s="20"/>
      <c r="V363" s="20"/>
      <c r="W363" s="20"/>
      <c r="X363" s="20"/>
      <c r="Y363" s="20"/>
      <c r="Z363" s="20"/>
      <c r="AA363" s="20"/>
      <c r="AB363" s="20"/>
      <c r="AC363" s="20"/>
      <c r="AD363" s="20"/>
      <c r="AE363" s="20"/>
    </row>
    <row r="364" spans="1:31" s="10" customFormat="1" ht="168" customHeight="1" x14ac:dyDescent="0.3">
      <c r="A364" s="28"/>
      <c r="B364" s="109">
        <v>8639182</v>
      </c>
      <c r="C364" s="110" t="s">
        <v>554</v>
      </c>
      <c r="D364" s="110" t="s">
        <v>555</v>
      </c>
      <c r="E364" s="87" t="s">
        <v>1249</v>
      </c>
      <c r="F364" s="134" t="s">
        <v>1250</v>
      </c>
      <c r="G364" s="15">
        <v>46029</v>
      </c>
      <c r="H364" s="15" t="s">
        <v>1251</v>
      </c>
      <c r="I364" s="208">
        <v>86100000</v>
      </c>
      <c r="J364" s="219">
        <v>0.3972</v>
      </c>
      <c r="K364" s="202">
        <v>18450000</v>
      </c>
      <c r="L364" s="134" t="s">
        <v>1232</v>
      </c>
      <c r="M364" s="38" t="s">
        <v>107</v>
      </c>
      <c r="N364" s="165" t="s">
        <v>29</v>
      </c>
      <c r="O364" s="148" t="str">
        <f t="shared" ca="1" si="42"/>
        <v>EN EJECUCIÓN</v>
      </c>
      <c r="P364" s="99"/>
      <c r="Q364" s="35"/>
      <c r="R364" s="28"/>
      <c r="S364" s="28"/>
      <c r="T364" s="28"/>
      <c r="U364" s="28"/>
      <c r="V364" s="28"/>
      <c r="W364" s="28"/>
      <c r="X364" s="28"/>
      <c r="Y364" s="28"/>
      <c r="Z364" s="28"/>
      <c r="AA364" s="28"/>
      <c r="AB364" s="28"/>
      <c r="AC364" s="28"/>
      <c r="AD364" s="28"/>
      <c r="AE364" s="28"/>
    </row>
    <row r="365" spans="1:31" s="28" customFormat="1" ht="168" customHeight="1" x14ac:dyDescent="0.3">
      <c r="B365" s="77">
        <v>30879370</v>
      </c>
      <c r="C365" s="43" t="s">
        <v>1252</v>
      </c>
      <c r="D365" s="43" t="s">
        <v>1253</v>
      </c>
      <c r="E365" s="28" t="s">
        <v>1254</v>
      </c>
      <c r="F365" s="44" t="s">
        <v>1224</v>
      </c>
      <c r="G365" s="15">
        <v>46028</v>
      </c>
      <c r="H365" s="25" t="s">
        <v>1255</v>
      </c>
      <c r="I365" s="207">
        <v>73800000</v>
      </c>
      <c r="J365" s="220">
        <v>0.46429999999999999</v>
      </c>
      <c r="K365" s="189">
        <v>24600000</v>
      </c>
      <c r="L365" s="44" t="s">
        <v>1256</v>
      </c>
      <c r="M365" s="38" t="s">
        <v>107</v>
      </c>
      <c r="N365" s="158" t="s">
        <v>29</v>
      </c>
      <c r="O365" s="99" t="str">
        <f t="shared" ca="1" si="42"/>
        <v>EN EJECUCIÓN</v>
      </c>
      <c r="P365" s="99"/>
      <c r="Q365" s="35"/>
    </row>
    <row r="366" spans="1:31" s="18" customFormat="1" ht="168" customHeight="1" x14ac:dyDescent="0.3">
      <c r="A366" s="28"/>
      <c r="B366" s="77">
        <v>1002442639</v>
      </c>
      <c r="C366" s="43" t="s">
        <v>1257</v>
      </c>
      <c r="D366" s="43" t="s">
        <v>1258</v>
      </c>
      <c r="E366" s="28" t="s">
        <v>1259</v>
      </c>
      <c r="F366" s="44" t="s">
        <v>1260</v>
      </c>
      <c r="G366" s="329">
        <v>46030</v>
      </c>
      <c r="H366" s="25" t="s">
        <v>1261</v>
      </c>
      <c r="I366" s="206">
        <v>68400000</v>
      </c>
      <c r="J366" s="220">
        <v>0.45879999999999999</v>
      </c>
      <c r="K366" s="231">
        <v>28500000</v>
      </c>
      <c r="L366" s="44" t="s">
        <v>1262</v>
      </c>
      <c r="M366" s="44" t="s">
        <v>107</v>
      </c>
      <c r="N366" s="158" t="s">
        <v>29</v>
      </c>
      <c r="O366" s="99" t="str">
        <f t="shared" ca="1" si="42"/>
        <v>EN EJECUCIÓN</v>
      </c>
      <c r="P366" s="51"/>
      <c r="Q366" s="33"/>
      <c r="R366" s="28"/>
      <c r="S366" s="28"/>
      <c r="T366" s="28"/>
    </row>
    <row r="367" spans="1:31" ht="39.75" customHeight="1" x14ac:dyDescent="0.3">
      <c r="A367" s="248"/>
      <c r="C367" s="319"/>
      <c r="D367" s="244"/>
      <c r="F367" s="244"/>
      <c r="I367" s="320"/>
      <c r="J367" s="244"/>
      <c r="K367" s="244"/>
      <c r="L367" s="244"/>
      <c r="M367" s="244"/>
      <c r="N367" s="248"/>
      <c r="O367" s="248" t="str">
        <f t="shared" ca="1" si="42"/>
        <v xml:space="preserve"> </v>
      </c>
      <c r="Q367" s="9"/>
      <c r="R367" s="248"/>
      <c r="S367" s="248"/>
      <c r="T367" s="248"/>
    </row>
    <row r="368" spans="1:31" ht="39.75" customHeight="1" x14ac:dyDescent="0.3">
      <c r="A368" s="248"/>
      <c r="C368" s="319"/>
      <c r="D368" s="244"/>
      <c r="F368" s="244"/>
      <c r="I368" s="320"/>
      <c r="J368" s="244"/>
      <c r="K368" s="244"/>
      <c r="L368" s="244"/>
      <c r="M368" s="244"/>
      <c r="N368" s="248"/>
      <c r="O368" s="248" t="str">
        <f t="shared" ca="1" si="42"/>
        <v xml:space="preserve"> </v>
      </c>
      <c r="Q368" s="9"/>
      <c r="R368" s="248"/>
      <c r="S368" s="248"/>
      <c r="T368" s="248"/>
    </row>
    <row r="369" spans="1:20" ht="39.75" customHeight="1" x14ac:dyDescent="0.3">
      <c r="A369" s="248"/>
      <c r="C369" s="319"/>
      <c r="D369" s="244"/>
      <c r="F369" s="244"/>
      <c r="I369" s="320"/>
      <c r="J369" s="244"/>
      <c r="K369" s="244"/>
      <c r="L369" s="244"/>
      <c r="M369" s="244"/>
      <c r="N369" s="248"/>
      <c r="O369" s="248" t="str">
        <f t="shared" ca="1" si="42"/>
        <v xml:space="preserve"> </v>
      </c>
      <c r="Q369" s="9"/>
      <c r="R369" s="248"/>
      <c r="S369" s="248"/>
      <c r="T369" s="248"/>
    </row>
    <row r="370" spans="1:20" ht="39.75" customHeight="1" x14ac:dyDescent="0.3">
      <c r="A370" s="248"/>
      <c r="C370" s="319"/>
      <c r="D370" s="244"/>
      <c r="F370" s="244"/>
      <c r="I370" s="320"/>
      <c r="J370" s="244"/>
      <c r="K370" s="244"/>
      <c r="L370" s="244"/>
      <c r="M370" s="244"/>
      <c r="N370" s="248"/>
      <c r="O370" s="248" t="str">
        <f t="shared" ca="1" si="42"/>
        <v xml:space="preserve"> </v>
      </c>
      <c r="Q370" s="9"/>
      <c r="R370" s="248"/>
      <c r="S370" s="248"/>
      <c r="T370" s="248"/>
    </row>
    <row r="371" spans="1:20" ht="39.75" customHeight="1" x14ac:dyDescent="0.3">
      <c r="A371" s="248"/>
      <c r="C371" s="319"/>
      <c r="D371" s="244"/>
      <c r="F371" s="244"/>
      <c r="I371" s="320"/>
      <c r="J371" s="244"/>
      <c r="K371" s="244"/>
      <c r="L371" s="244"/>
      <c r="M371" s="244"/>
      <c r="N371" s="248"/>
      <c r="O371" s="248" t="str">
        <f t="shared" ca="1" si="42"/>
        <v xml:space="preserve"> </v>
      </c>
      <c r="Q371" s="9"/>
      <c r="R371" s="248"/>
      <c r="S371" s="248"/>
      <c r="T371" s="248"/>
    </row>
    <row r="372" spans="1:20" ht="39.75" customHeight="1" x14ac:dyDescent="0.3">
      <c r="A372" s="248"/>
      <c r="C372" s="319"/>
      <c r="D372" s="244"/>
      <c r="F372" s="244"/>
      <c r="I372" s="320"/>
      <c r="J372" s="244"/>
      <c r="K372" s="244"/>
      <c r="L372" s="244"/>
      <c r="M372" s="244"/>
      <c r="N372" s="248"/>
      <c r="O372" s="248" t="str">
        <f t="shared" ca="1" si="42"/>
        <v xml:space="preserve"> </v>
      </c>
      <c r="Q372" s="9"/>
      <c r="R372" s="248"/>
      <c r="S372" s="248"/>
      <c r="T372" s="248"/>
    </row>
    <row r="373" spans="1:20" ht="39.75" customHeight="1" x14ac:dyDescent="0.3">
      <c r="A373" s="248"/>
      <c r="C373" s="319"/>
      <c r="D373" s="244"/>
      <c r="F373" s="244"/>
      <c r="I373" s="320"/>
      <c r="J373" s="244"/>
      <c r="K373" s="244"/>
      <c r="L373" s="244"/>
      <c r="M373" s="244"/>
      <c r="N373" s="248"/>
      <c r="O373" s="248" t="str">
        <f t="shared" ca="1" si="42"/>
        <v xml:space="preserve"> </v>
      </c>
      <c r="Q373" s="9"/>
      <c r="R373" s="248"/>
      <c r="S373" s="248"/>
      <c r="T373" s="248"/>
    </row>
    <row r="374" spans="1:20" ht="39.75" customHeight="1" x14ac:dyDescent="0.3">
      <c r="A374" s="248"/>
      <c r="C374" s="319"/>
      <c r="D374" s="244"/>
      <c r="F374" s="244"/>
      <c r="I374" s="320"/>
      <c r="J374" s="244"/>
      <c r="K374" s="244"/>
      <c r="L374" s="244"/>
      <c r="M374" s="244"/>
      <c r="N374" s="248"/>
      <c r="O374" s="248" t="str">
        <f t="shared" ca="1" si="42"/>
        <v xml:space="preserve"> </v>
      </c>
      <c r="Q374" s="9"/>
      <c r="R374" s="248"/>
      <c r="S374" s="248"/>
      <c r="T374" s="248"/>
    </row>
    <row r="375" spans="1:20" ht="39.75" customHeight="1" x14ac:dyDescent="0.3">
      <c r="A375" s="248"/>
      <c r="C375" s="319"/>
      <c r="D375" s="244"/>
      <c r="F375" s="244"/>
      <c r="I375" s="320"/>
      <c r="J375" s="244"/>
      <c r="K375" s="244"/>
      <c r="L375" s="244"/>
      <c r="M375" s="244"/>
      <c r="N375" s="248"/>
      <c r="O375" s="248" t="str">
        <f t="shared" ca="1" si="42"/>
        <v xml:space="preserve"> </v>
      </c>
      <c r="Q375" s="9"/>
      <c r="R375" s="248"/>
      <c r="S375" s="248"/>
      <c r="T375" s="248"/>
    </row>
    <row r="376" spans="1:20" ht="39.75" customHeight="1" x14ac:dyDescent="0.3">
      <c r="A376" s="248"/>
      <c r="C376" s="319"/>
      <c r="D376" s="244"/>
      <c r="F376" s="244"/>
      <c r="I376" s="320"/>
      <c r="J376" s="244"/>
      <c r="K376" s="244"/>
      <c r="L376" s="244"/>
      <c r="M376" s="244"/>
      <c r="N376" s="248"/>
      <c r="O376" s="248" t="str">
        <f t="shared" ca="1" si="42"/>
        <v xml:space="preserve"> </v>
      </c>
      <c r="Q376" s="9"/>
      <c r="R376" s="248"/>
      <c r="S376" s="248"/>
      <c r="T376" s="248"/>
    </row>
    <row r="377" spans="1:20" ht="39.75" customHeight="1" x14ac:dyDescent="0.3">
      <c r="A377" s="248"/>
      <c r="C377" s="319"/>
      <c r="D377" s="244"/>
      <c r="F377" s="244"/>
      <c r="I377" s="320"/>
      <c r="J377" s="244"/>
      <c r="K377" s="244"/>
      <c r="L377" s="244"/>
      <c r="M377" s="244"/>
      <c r="N377" s="248"/>
      <c r="O377" s="248" t="str">
        <f t="shared" ca="1" si="42"/>
        <v xml:space="preserve"> </v>
      </c>
      <c r="Q377" s="9"/>
      <c r="R377" s="248"/>
      <c r="S377" s="248"/>
      <c r="T377" s="248"/>
    </row>
    <row r="378" spans="1:20" ht="39.75" customHeight="1" x14ac:dyDescent="0.3">
      <c r="A378" s="248"/>
      <c r="C378" s="319"/>
      <c r="D378" s="244"/>
      <c r="F378" s="244"/>
      <c r="I378" s="320"/>
      <c r="J378" s="244"/>
      <c r="K378" s="244"/>
      <c r="L378" s="244"/>
      <c r="M378" s="244"/>
      <c r="N378" s="248"/>
      <c r="O378" s="248" t="str">
        <f t="shared" ca="1" si="42"/>
        <v xml:space="preserve"> </v>
      </c>
      <c r="Q378" s="9"/>
      <c r="R378" s="248"/>
      <c r="S378" s="248"/>
      <c r="T378" s="248"/>
    </row>
    <row r="379" spans="1:20" ht="39.75" customHeight="1" x14ac:dyDescent="0.3">
      <c r="A379" s="248"/>
      <c r="C379" s="319"/>
      <c r="D379" s="244"/>
      <c r="F379" s="244"/>
      <c r="I379" s="320"/>
      <c r="J379" s="244"/>
      <c r="K379" s="244"/>
      <c r="L379" s="244"/>
      <c r="M379" s="244"/>
      <c r="N379" s="248"/>
      <c r="O379" s="248" t="str">
        <f t="shared" ca="1" si="42"/>
        <v xml:space="preserve"> </v>
      </c>
      <c r="Q379" s="9"/>
      <c r="R379" s="248"/>
      <c r="S379" s="248"/>
      <c r="T379" s="248"/>
    </row>
    <row r="380" spans="1:20" ht="39.75" customHeight="1" x14ac:dyDescent="0.3">
      <c r="A380" s="248"/>
      <c r="C380" s="319"/>
      <c r="D380" s="244"/>
      <c r="F380" s="244"/>
      <c r="I380" s="320"/>
      <c r="J380" s="244"/>
      <c r="K380" s="244"/>
      <c r="L380" s="244"/>
      <c r="M380" s="244"/>
      <c r="N380" s="248"/>
      <c r="O380" s="248" t="str">
        <f t="shared" ca="1" si="42"/>
        <v xml:space="preserve"> </v>
      </c>
      <c r="Q380" s="9"/>
      <c r="R380" s="248"/>
      <c r="S380" s="248"/>
      <c r="T380" s="248"/>
    </row>
    <row r="381" spans="1:20" ht="39.75" customHeight="1" x14ac:dyDescent="0.3">
      <c r="A381" s="248"/>
      <c r="C381" s="319"/>
      <c r="D381" s="244"/>
      <c r="F381" s="244"/>
      <c r="I381" s="320"/>
      <c r="J381" s="244"/>
      <c r="K381" s="244"/>
      <c r="L381" s="244"/>
      <c r="M381" s="244"/>
      <c r="N381" s="248"/>
      <c r="O381" s="248" t="str">
        <f t="shared" ca="1" si="42"/>
        <v xml:space="preserve"> </v>
      </c>
      <c r="Q381" s="9"/>
      <c r="R381" s="248"/>
      <c r="S381" s="248"/>
      <c r="T381" s="248"/>
    </row>
    <row r="382" spans="1:20" ht="39.75" customHeight="1" x14ac:dyDescent="0.3">
      <c r="A382" s="248"/>
      <c r="C382" s="319"/>
      <c r="D382" s="244"/>
      <c r="F382" s="244"/>
      <c r="I382" s="320"/>
      <c r="J382" s="244"/>
      <c r="K382" s="244"/>
      <c r="L382" s="244"/>
      <c r="M382" s="244"/>
      <c r="N382" s="248"/>
      <c r="O382" s="248" t="str">
        <f t="shared" ca="1" si="42"/>
        <v xml:space="preserve"> </v>
      </c>
      <c r="Q382" s="9"/>
      <c r="R382" s="248"/>
      <c r="S382" s="248"/>
      <c r="T382" s="248"/>
    </row>
    <row r="383" spans="1:20" ht="39.75" customHeight="1" x14ac:dyDescent="0.3">
      <c r="A383" s="248"/>
      <c r="C383" s="319"/>
      <c r="D383" s="244"/>
      <c r="F383" s="244"/>
      <c r="I383" s="320"/>
      <c r="J383" s="244"/>
      <c r="K383" s="244"/>
      <c r="L383" s="244"/>
      <c r="M383" s="244"/>
      <c r="N383" s="248"/>
      <c r="O383" s="248" t="str">
        <f t="shared" ca="1" si="42"/>
        <v xml:space="preserve"> </v>
      </c>
      <c r="Q383" s="9"/>
      <c r="R383" s="248"/>
      <c r="S383" s="248"/>
      <c r="T383" s="248"/>
    </row>
    <row r="384" spans="1:20" ht="39.75" customHeight="1" x14ac:dyDescent="0.3">
      <c r="A384" s="248"/>
      <c r="C384" s="319"/>
      <c r="D384" s="244"/>
      <c r="E384" s="321"/>
      <c r="F384" s="244"/>
      <c r="I384" s="320"/>
      <c r="J384" s="244"/>
      <c r="K384" s="244"/>
      <c r="L384" s="244"/>
      <c r="M384" s="244"/>
      <c r="N384" s="248"/>
      <c r="O384" s="248" t="str">
        <f t="shared" ca="1" si="42"/>
        <v xml:space="preserve"> </v>
      </c>
      <c r="Q384" s="9"/>
      <c r="R384" s="248"/>
      <c r="S384" s="248"/>
      <c r="T384" s="248"/>
    </row>
    <row r="385" spans="1:20" ht="39.75" customHeight="1" x14ac:dyDescent="0.3">
      <c r="A385" s="248"/>
      <c r="C385" s="319"/>
      <c r="D385" s="244"/>
      <c r="F385" s="244"/>
      <c r="I385" s="320"/>
      <c r="J385" s="244"/>
      <c r="K385" s="244"/>
      <c r="L385" s="244"/>
      <c r="M385" s="244"/>
      <c r="N385" s="248"/>
      <c r="O385" s="248" t="str">
        <f t="shared" ca="1" si="42"/>
        <v xml:space="preserve"> </v>
      </c>
      <c r="Q385" s="9"/>
      <c r="R385" s="248"/>
      <c r="S385" s="248"/>
      <c r="T385" s="248"/>
    </row>
    <row r="386" spans="1:20" ht="39.75" customHeight="1" x14ac:dyDescent="0.3">
      <c r="A386" s="248"/>
      <c r="C386" s="319"/>
      <c r="D386" s="244"/>
      <c r="F386" s="244"/>
      <c r="I386" s="320"/>
      <c r="J386" s="244"/>
      <c r="K386" s="244"/>
      <c r="L386" s="244"/>
      <c r="M386" s="244"/>
      <c r="N386" s="248"/>
      <c r="O386" s="248" t="str">
        <f t="shared" ca="1" si="42"/>
        <v xml:space="preserve"> </v>
      </c>
      <c r="Q386" s="9"/>
      <c r="R386" s="248"/>
      <c r="S386" s="248"/>
      <c r="T386" s="248"/>
    </row>
    <row r="387" spans="1:20" ht="39.75" customHeight="1" x14ac:dyDescent="0.3">
      <c r="A387" s="248"/>
      <c r="C387" s="319"/>
      <c r="D387" s="244"/>
      <c r="F387" s="244"/>
      <c r="I387" s="320"/>
      <c r="J387" s="244"/>
      <c r="K387" s="244"/>
      <c r="L387" s="244"/>
      <c r="M387" s="244"/>
      <c r="N387" s="248"/>
      <c r="O387" s="248" t="str">
        <f t="shared" ca="1" si="42"/>
        <v xml:space="preserve"> </v>
      </c>
      <c r="Q387" s="9"/>
      <c r="R387" s="248"/>
      <c r="S387" s="248"/>
      <c r="T387" s="248"/>
    </row>
    <row r="388" spans="1:20" ht="39.75" customHeight="1" x14ac:dyDescent="0.3">
      <c r="A388" s="248"/>
      <c r="C388" s="319"/>
      <c r="D388" s="244"/>
      <c r="F388" s="244"/>
      <c r="I388" s="320"/>
      <c r="J388" s="244"/>
      <c r="K388" s="244"/>
      <c r="L388" s="244"/>
      <c r="M388" s="244"/>
      <c r="N388" s="248"/>
      <c r="O388" s="248" t="str">
        <f t="shared" ca="1" si="42"/>
        <v xml:space="preserve"> </v>
      </c>
      <c r="Q388" s="9"/>
      <c r="R388" s="248"/>
      <c r="S388" s="248"/>
      <c r="T388" s="248"/>
    </row>
    <row r="389" spans="1:20" ht="39.75" customHeight="1" x14ac:dyDescent="0.3">
      <c r="A389" s="248"/>
      <c r="C389" s="319"/>
      <c r="D389" s="244"/>
      <c r="F389" s="244"/>
      <c r="I389" s="320"/>
      <c r="J389" s="244"/>
      <c r="K389" s="244"/>
      <c r="L389" s="244"/>
      <c r="M389" s="244"/>
      <c r="N389" s="248"/>
      <c r="O389" s="248" t="str">
        <f t="shared" ca="1" si="42"/>
        <v xml:space="preserve"> </v>
      </c>
      <c r="Q389" s="9"/>
      <c r="R389" s="248"/>
      <c r="S389" s="248"/>
      <c r="T389" s="248"/>
    </row>
    <row r="390" spans="1:20" ht="39.75" customHeight="1" x14ac:dyDescent="0.3">
      <c r="A390" s="248"/>
      <c r="C390" s="319"/>
      <c r="D390" s="244"/>
      <c r="F390" s="244"/>
      <c r="I390" s="320"/>
      <c r="J390" s="244"/>
      <c r="K390" s="244"/>
      <c r="L390" s="244"/>
      <c r="M390" s="244"/>
      <c r="N390" s="248"/>
      <c r="O390" s="248" t="str">
        <f t="shared" ca="1" si="42"/>
        <v xml:space="preserve"> </v>
      </c>
      <c r="Q390" s="9"/>
      <c r="R390" s="248"/>
      <c r="S390" s="248"/>
      <c r="T390" s="248"/>
    </row>
    <row r="391" spans="1:20" ht="39.75" customHeight="1" x14ac:dyDescent="0.3">
      <c r="A391" s="248"/>
      <c r="C391" s="319"/>
      <c r="D391" s="244"/>
      <c r="F391" s="244"/>
      <c r="I391" s="320"/>
      <c r="J391" s="244"/>
      <c r="K391" s="244"/>
      <c r="L391" s="244"/>
      <c r="M391" s="244"/>
      <c r="N391" s="248"/>
      <c r="O391" s="248" t="str">
        <f t="shared" ca="1" si="42"/>
        <v xml:space="preserve"> </v>
      </c>
      <c r="Q391" s="9"/>
      <c r="R391" s="248"/>
      <c r="S391" s="248"/>
      <c r="T391" s="248"/>
    </row>
    <row r="392" spans="1:20" ht="39.75" customHeight="1" x14ac:dyDescent="0.3">
      <c r="A392" s="248"/>
      <c r="C392" s="319"/>
      <c r="D392" s="244"/>
      <c r="F392" s="244"/>
      <c r="I392" s="320"/>
      <c r="J392" s="244"/>
      <c r="K392" s="244"/>
      <c r="L392" s="244"/>
      <c r="M392" s="244"/>
      <c r="N392" s="248"/>
      <c r="O392" s="248" t="str">
        <f t="shared" ca="1" si="42"/>
        <v xml:space="preserve"> </v>
      </c>
      <c r="Q392" s="9"/>
      <c r="R392" s="248"/>
      <c r="S392" s="248"/>
      <c r="T392" s="248"/>
    </row>
    <row r="393" spans="1:20" ht="39.75" customHeight="1" x14ac:dyDescent="0.3">
      <c r="A393" s="248"/>
      <c r="C393" s="319"/>
      <c r="D393" s="244"/>
      <c r="F393" s="244"/>
      <c r="I393" s="320"/>
      <c r="J393" s="244"/>
      <c r="K393" s="244"/>
      <c r="L393" s="244"/>
      <c r="M393" s="244"/>
      <c r="N393" s="248"/>
      <c r="O393" s="248" t="str">
        <f t="shared" ca="1" si="42"/>
        <v xml:space="preserve"> </v>
      </c>
      <c r="Q393" s="9"/>
      <c r="R393" s="248"/>
      <c r="S393" s="248"/>
      <c r="T393" s="248"/>
    </row>
    <row r="394" spans="1:20" ht="39.75" customHeight="1" x14ac:dyDescent="0.3">
      <c r="A394" s="248"/>
      <c r="C394" s="319"/>
      <c r="D394" s="244"/>
      <c r="F394" s="244"/>
      <c r="I394" s="320"/>
      <c r="J394" s="244"/>
      <c r="K394" s="244"/>
      <c r="L394" s="244"/>
      <c r="M394" s="244"/>
      <c r="N394" s="248"/>
      <c r="O394" s="248" t="str">
        <f t="shared" ca="1" si="42"/>
        <v xml:space="preserve"> </v>
      </c>
      <c r="Q394" s="9"/>
      <c r="R394" s="248"/>
      <c r="S394" s="248"/>
      <c r="T394" s="248"/>
    </row>
    <row r="395" spans="1:20" ht="39.75" customHeight="1" x14ac:dyDescent="0.3">
      <c r="A395" s="248"/>
      <c r="C395" s="319"/>
      <c r="D395" s="244"/>
      <c r="F395" s="244"/>
      <c r="I395" s="320"/>
      <c r="J395" s="244"/>
      <c r="K395" s="244"/>
      <c r="L395" s="244"/>
      <c r="M395" s="244"/>
      <c r="N395" s="248"/>
      <c r="O395" s="248" t="str">
        <f t="shared" ca="1" si="42"/>
        <v xml:space="preserve"> </v>
      </c>
      <c r="Q395" s="9"/>
      <c r="R395" s="248"/>
      <c r="S395" s="248"/>
      <c r="T395" s="248"/>
    </row>
    <row r="396" spans="1:20" ht="39.75" customHeight="1" x14ac:dyDescent="0.3">
      <c r="A396" s="248"/>
      <c r="C396" s="319"/>
      <c r="D396" s="244"/>
      <c r="F396" s="244"/>
      <c r="I396" s="320"/>
      <c r="J396" s="244"/>
      <c r="K396" s="244"/>
      <c r="L396" s="244"/>
      <c r="M396" s="244"/>
      <c r="N396" s="248"/>
      <c r="O396" s="248" t="str">
        <f t="shared" ca="1" si="42"/>
        <v xml:space="preserve"> </v>
      </c>
      <c r="Q396" s="9"/>
      <c r="R396" s="248"/>
      <c r="S396" s="248"/>
      <c r="T396" s="248"/>
    </row>
    <row r="397" spans="1:20" ht="39.75" customHeight="1" x14ac:dyDescent="0.3">
      <c r="A397" s="248"/>
      <c r="C397" s="319"/>
      <c r="D397" s="244"/>
      <c r="F397" s="244"/>
      <c r="I397" s="320"/>
      <c r="J397" s="244"/>
      <c r="K397" s="244"/>
      <c r="L397" s="244"/>
      <c r="M397" s="244"/>
      <c r="N397" s="248"/>
      <c r="O397" s="248" t="str">
        <f t="shared" ca="1" si="42"/>
        <v xml:space="preserve"> </v>
      </c>
      <c r="Q397" s="9"/>
      <c r="R397" s="248"/>
      <c r="S397" s="248"/>
      <c r="T397" s="248"/>
    </row>
    <row r="398" spans="1:20" ht="39.75" customHeight="1" x14ac:dyDescent="0.3">
      <c r="A398" s="248"/>
      <c r="C398" s="319"/>
      <c r="D398" s="244"/>
      <c r="F398" s="244"/>
      <c r="I398" s="320"/>
      <c r="J398" s="244"/>
      <c r="K398" s="244"/>
      <c r="L398" s="244"/>
      <c r="M398" s="244"/>
      <c r="N398" s="248"/>
      <c r="O398" s="248" t="str">
        <f t="shared" ca="1" si="42"/>
        <v xml:space="preserve"> </v>
      </c>
      <c r="Q398" s="9"/>
      <c r="R398" s="248"/>
      <c r="S398" s="248"/>
      <c r="T398" s="248"/>
    </row>
    <row r="399" spans="1:20" ht="39.75" customHeight="1" x14ac:dyDescent="0.3">
      <c r="B399" s="342"/>
      <c r="C399" s="343"/>
      <c r="D399" s="344"/>
      <c r="E399" s="345"/>
      <c r="F399" s="346"/>
      <c r="G399" s="347"/>
      <c r="H399" s="347"/>
      <c r="I399" s="348"/>
      <c r="J399" s="349"/>
      <c r="K399" s="348"/>
      <c r="L399" s="346"/>
      <c r="M399" s="346"/>
      <c r="Q399" s="9"/>
    </row>
    <row r="400" spans="1:20" ht="39.75" customHeight="1" x14ac:dyDescent="0.3">
      <c r="C400" s="309"/>
      <c r="Q400" s="9"/>
    </row>
    <row r="401" spans="3:17" ht="39.75" customHeight="1" x14ac:dyDescent="0.3">
      <c r="C401" s="309"/>
      <c r="Q401" s="9"/>
    </row>
    <row r="402" spans="3:17" ht="39.75" customHeight="1" x14ac:dyDescent="0.3">
      <c r="C402" s="309"/>
      <c r="Q402" s="9"/>
    </row>
    <row r="403" spans="3:17" ht="39.75" customHeight="1" x14ac:dyDescent="0.3">
      <c r="C403" s="309"/>
      <c r="Q403" s="9"/>
    </row>
    <row r="404" spans="3:17" ht="39.75" customHeight="1" x14ac:dyDescent="0.3">
      <c r="C404" s="309"/>
      <c r="Q404" s="9"/>
    </row>
    <row r="405" spans="3:17" ht="39.75" customHeight="1" x14ac:dyDescent="0.3">
      <c r="C405" s="309"/>
      <c r="Q405" s="9"/>
    </row>
    <row r="406" spans="3:17" ht="39.75" customHeight="1" x14ac:dyDescent="0.3">
      <c r="C406" s="309"/>
      <c r="Q406" s="9"/>
    </row>
    <row r="407" spans="3:17" ht="39.75" customHeight="1" x14ac:dyDescent="0.3">
      <c r="C407" s="309"/>
      <c r="Q407" s="9"/>
    </row>
    <row r="408" spans="3:17" ht="39.75" customHeight="1" x14ac:dyDescent="0.3">
      <c r="C408" s="309"/>
      <c r="Q408" s="9"/>
    </row>
    <row r="409" spans="3:17" ht="39.75" customHeight="1" x14ac:dyDescent="0.3">
      <c r="C409" s="309"/>
      <c r="Q409" s="9"/>
    </row>
    <row r="410" spans="3:17" ht="39.75" customHeight="1" x14ac:dyDescent="0.3">
      <c r="C410" s="309"/>
      <c r="Q410" s="9"/>
    </row>
    <row r="411" spans="3:17" ht="39.75" customHeight="1" x14ac:dyDescent="0.3">
      <c r="C411" s="309"/>
      <c r="Q411" s="9"/>
    </row>
    <row r="412" spans="3:17" ht="39.75" customHeight="1" x14ac:dyDescent="0.3">
      <c r="C412" s="309"/>
      <c r="Q412" s="9"/>
    </row>
    <row r="413" spans="3:17" ht="39.75" customHeight="1" x14ac:dyDescent="0.3">
      <c r="C413" s="309"/>
      <c r="Q413" s="9"/>
    </row>
    <row r="414" spans="3:17" ht="39.75" customHeight="1" x14ac:dyDescent="0.3">
      <c r="C414" s="309"/>
      <c r="Q414" s="9"/>
    </row>
    <row r="415" spans="3:17" ht="39.75" customHeight="1" x14ac:dyDescent="0.3">
      <c r="C415" s="309"/>
      <c r="Q415" s="9"/>
    </row>
    <row r="416" spans="3:17" ht="39.75" customHeight="1" x14ac:dyDescent="0.3">
      <c r="C416" s="309"/>
      <c r="Q416" s="9"/>
    </row>
    <row r="417" spans="3:17" ht="39.75" customHeight="1" x14ac:dyDescent="0.3">
      <c r="C417" s="309"/>
      <c r="Q417" s="9"/>
    </row>
    <row r="418" spans="3:17" ht="39.75" customHeight="1" x14ac:dyDescent="0.3">
      <c r="C418" s="309"/>
      <c r="Q418" s="9"/>
    </row>
    <row r="419" spans="3:17" ht="39.75" customHeight="1" x14ac:dyDescent="0.3">
      <c r="C419" s="309"/>
      <c r="Q419" s="9"/>
    </row>
    <row r="420" spans="3:17" ht="39.75" customHeight="1" x14ac:dyDescent="0.3">
      <c r="C420" s="309"/>
      <c r="Q420" s="9"/>
    </row>
    <row r="421" spans="3:17" ht="39.75" customHeight="1" x14ac:dyDescent="0.3">
      <c r="C421" s="309"/>
      <c r="Q421" s="9"/>
    </row>
    <row r="422" spans="3:17" ht="39.75" customHeight="1" x14ac:dyDescent="0.3">
      <c r="C422" s="309"/>
      <c r="Q422" s="9"/>
    </row>
    <row r="423" spans="3:17" ht="39.75" customHeight="1" x14ac:dyDescent="0.3">
      <c r="C423" s="309"/>
      <c r="Q423" s="9"/>
    </row>
    <row r="424" spans="3:17" ht="39.75" customHeight="1" x14ac:dyDescent="0.3">
      <c r="C424" s="309"/>
      <c r="Q424" s="9"/>
    </row>
    <row r="425" spans="3:17" ht="39.75" customHeight="1" x14ac:dyDescent="0.3">
      <c r="C425" s="309"/>
      <c r="Q425" s="9"/>
    </row>
    <row r="426" spans="3:17" ht="39.75" customHeight="1" x14ac:dyDescent="0.3">
      <c r="C426" s="309"/>
      <c r="Q426" s="9"/>
    </row>
    <row r="427" spans="3:17" ht="39.75" customHeight="1" x14ac:dyDescent="0.3">
      <c r="C427" s="309"/>
      <c r="Q427" s="9"/>
    </row>
    <row r="428" spans="3:17" ht="39.75" customHeight="1" x14ac:dyDescent="0.3">
      <c r="C428" s="309"/>
      <c r="Q428" s="9"/>
    </row>
    <row r="429" spans="3:17" ht="39.75" customHeight="1" x14ac:dyDescent="0.3">
      <c r="C429" s="309"/>
      <c r="Q429" s="9"/>
    </row>
    <row r="430" spans="3:17" ht="39.75" customHeight="1" x14ac:dyDescent="0.3">
      <c r="C430" s="309"/>
      <c r="Q430" s="9"/>
    </row>
    <row r="431" spans="3:17" ht="39.75" customHeight="1" x14ac:dyDescent="0.3">
      <c r="C431" s="309"/>
      <c r="Q431" s="9"/>
    </row>
    <row r="432" spans="3:17" ht="39.75" customHeight="1" x14ac:dyDescent="0.3">
      <c r="C432" s="309"/>
      <c r="Q432" s="9"/>
    </row>
    <row r="433" spans="3:17" ht="39.75" customHeight="1" x14ac:dyDescent="0.3">
      <c r="C433" s="309"/>
      <c r="Q433" s="9"/>
    </row>
    <row r="434" spans="3:17" ht="39.75" customHeight="1" x14ac:dyDescent="0.3">
      <c r="C434" s="309"/>
      <c r="Q434" s="9"/>
    </row>
    <row r="435" spans="3:17" ht="39.75" customHeight="1" x14ac:dyDescent="0.3">
      <c r="C435" s="309"/>
      <c r="Q435" s="9"/>
    </row>
    <row r="436" spans="3:17" ht="39.75" customHeight="1" x14ac:dyDescent="0.3">
      <c r="C436" s="309"/>
      <c r="Q436" s="9"/>
    </row>
    <row r="437" spans="3:17" ht="39.75" customHeight="1" x14ac:dyDescent="0.3">
      <c r="C437" s="309"/>
      <c r="Q437" s="9"/>
    </row>
    <row r="438" spans="3:17" ht="39.75" customHeight="1" x14ac:dyDescent="0.3">
      <c r="C438" s="309"/>
      <c r="Q438" s="9"/>
    </row>
    <row r="439" spans="3:17" ht="39.75" customHeight="1" x14ac:dyDescent="0.3">
      <c r="C439" s="309"/>
      <c r="Q439" s="9"/>
    </row>
    <row r="440" spans="3:17" ht="39.75" customHeight="1" x14ac:dyDescent="0.3">
      <c r="C440" s="309"/>
      <c r="Q440" s="9"/>
    </row>
    <row r="441" spans="3:17" ht="39.75" customHeight="1" x14ac:dyDescent="0.3">
      <c r="C441" s="309"/>
      <c r="Q441" s="9"/>
    </row>
    <row r="442" spans="3:17" ht="39.75" customHeight="1" x14ac:dyDescent="0.3">
      <c r="C442" s="309"/>
      <c r="Q442" s="9"/>
    </row>
    <row r="443" spans="3:17" ht="39.75" customHeight="1" x14ac:dyDescent="0.3">
      <c r="C443" s="309"/>
      <c r="Q443" s="9"/>
    </row>
    <row r="444" spans="3:17" ht="39.75" customHeight="1" x14ac:dyDescent="0.3">
      <c r="C444" s="309"/>
      <c r="Q444" s="9"/>
    </row>
    <row r="445" spans="3:17" ht="39.75" customHeight="1" x14ac:dyDescent="0.3">
      <c r="C445" s="309"/>
      <c r="Q445" s="9"/>
    </row>
    <row r="446" spans="3:17" ht="39.75" customHeight="1" x14ac:dyDescent="0.3">
      <c r="C446" s="309"/>
      <c r="Q446" s="9"/>
    </row>
    <row r="447" spans="3:17" ht="39.75" customHeight="1" x14ac:dyDescent="0.3">
      <c r="C447" s="309"/>
      <c r="Q447" s="9"/>
    </row>
    <row r="448" spans="3:17" ht="39.75" customHeight="1" x14ac:dyDescent="0.3">
      <c r="C448" s="309"/>
      <c r="Q448" s="9"/>
    </row>
    <row r="449" spans="3:17" ht="39.75" customHeight="1" x14ac:dyDescent="0.3">
      <c r="C449" s="309"/>
      <c r="Q449" s="9"/>
    </row>
    <row r="450" spans="3:17" ht="39.75" customHeight="1" x14ac:dyDescent="0.3">
      <c r="C450" s="309"/>
      <c r="Q450" s="9"/>
    </row>
    <row r="451" spans="3:17" ht="39.75" customHeight="1" x14ac:dyDescent="0.3">
      <c r="C451" s="309"/>
      <c r="Q451" s="9"/>
    </row>
    <row r="452" spans="3:17" ht="39.75" customHeight="1" x14ac:dyDescent="0.3">
      <c r="C452" s="309"/>
      <c r="Q452" s="9"/>
    </row>
    <row r="453" spans="3:17" ht="39.75" customHeight="1" x14ac:dyDescent="0.3">
      <c r="C453" s="309"/>
      <c r="Q453" s="9"/>
    </row>
    <row r="454" spans="3:17" ht="39.75" customHeight="1" x14ac:dyDescent="0.3">
      <c r="C454" s="309"/>
      <c r="Q454" s="9"/>
    </row>
    <row r="455" spans="3:17" ht="39.75" customHeight="1" x14ac:dyDescent="0.3">
      <c r="C455" s="309"/>
      <c r="Q455" s="9"/>
    </row>
    <row r="456" spans="3:17" ht="39.75" customHeight="1" x14ac:dyDescent="0.3">
      <c r="C456" s="309"/>
      <c r="Q456" s="9"/>
    </row>
    <row r="457" spans="3:17" ht="39.75" customHeight="1" x14ac:dyDescent="0.3">
      <c r="C457" s="309"/>
      <c r="Q457" s="9"/>
    </row>
    <row r="458" spans="3:17" ht="39.75" customHeight="1" x14ac:dyDescent="0.3">
      <c r="C458" s="309"/>
      <c r="Q458" s="9"/>
    </row>
    <row r="459" spans="3:17" ht="39.75" customHeight="1" x14ac:dyDescent="0.3">
      <c r="C459" s="309"/>
      <c r="Q459" s="9"/>
    </row>
    <row r="460" spans="3:17" ht="39.75" customHeight="1" x14ac:dyDescent="0.3">
      <c r="C460" s="309"/>
      <c r="Q460" s="9"/>
    </row>
    <row r="461" spans="3:17" ht="39.75" customHeight="1" x14ac:dyDescent="0.3">
      <c r="C461" s="309"/>
      <c r="Q461" s="9"/>
    </row>
    <row r="462" spans="3:17" ht="39.75" customHeight="1" x14ac:dyDescent="0.3">
      <c r="C462" s="309"/>
      <c r="Q462" s="9"/>
    </row>
    <row r="463" spans="3:17" ht="39.75" customHeight="1" x14ac:dyDescent="0.3">
      <c r="C463" s="309"/>
      <c r="Q463" s="9"/>
    </row>
    <row r="464" spans="3:17" ht="39.75" customHeight="1" x14ac:dyDescent="0.3">
      <c r="C464" s="309"/>
      <c r="Q464" s="9"/>
    </row>
    <row r="465" spans="3:17" ht="39.75" customHeight="1" x14ac:dyDescent="0.3">
      <c r="C465" s="309"/>
      <c r="Q465" s="9"/>
    </row>
    <row r="466" spans="3:17" ht="39.75" customHeight="1" x14ac:dyDescent="0.3">
      <c r="C466" s="309"/>
      <c r="Q466" s="9"/>
    </row>
    <row r="467" spans="3:17" ht="39.75" customHeight="1" x14ac:dyDescent="0.3">
      <c r="C467" s="309"/>
      <c r="Q467" s="9"/>
    </row>
    <row r="468" spans="3:17" ht="39.75" customHeight="1" x14ac:dyDescent="0.3">
      <c r="C468" s="309"/>
      <c r="Q468" s="9"/>
    </row>
    <row r="469" spans="3:17" ht="39.75" customHeight="1" x14ac:dyDescent="0.3">
      <c r="C469" s="309"/>
      <c r="Q469" s="9"/>
    </row>
    <row r="470" spans="3:17" ht="39.75" customHeight="1" x14ac:dyDescent="0.3">
      <c r="C470" s="309"/>
      <c r="Q470" s="9"/>
    </row>
    <row r="471" spans="3:17" ht="39.75" customHeight="1" x14ac:dyDescent="0.3">
      <c r="C471" s="309"/>
      <c r="Q471" s="9"/>
    </row>
    <row r="472" spans="3:17" ht="39.75" customHeight="1" x14ac:dyDescent="0.3">
      <c r="C472" s="309"/>
      <c r="Q472" s="9"/>
    </row>
    <row r="473" spans="3:17" ht="39.75" customHeight="1" x14ac:dyDescent="0.3">
      <c r="C473" s="309"/>
      <c r="Q473" s="9"/>
    </row>
    <row r="474" spans="3:17" ht="39.75" customHeight="1" x14ac:dyDescent="0.3">
      <c r="C474" s="309"/>
      <c r="Q474" s="9"/>
    </row>
    <row r="475" spans="3:17" ht="39.75" customHeight="1" x14ac:dyDescent="0.3">
      <c r="C475" s="309"/>
      <c r="Q475" s="9"/>
    </row>
    <row r="476" spans="3:17" ht="39.75" customHeight="1" x14ac:dyDescent="0.3">
      <c r="C476" s="309"/>
      <c r="Q476" s="9"/>
    </row>
    <row r="477" spans="3:17" ht="39.75" customHeight="1" x14ac:dyDescent="0.3">
      <c r="C477" s="309"/>
      <c r="Q477" s="9"/>
    </row>
    <row r="478" spans="3:17" ht="39.75" customHeight="1" x14ac:dyDescent="0.3">
      <c r="C478" s="309"/>
      <c r="Q478" s="9"/>
    </row>
    <row r="479" spans="3:17" ht="39.75" customHeight="1" x14ac:dyDescent="0.3">
      <c r="C479" s="309"/>
      <c r="Q479" s="9"/>
    </row>
    <row r="480" spans="3:17" ht="39.75" customHeight="1" x14ac:dyDescent="0.3">
      <c r="C480" s="309"/>
      <c r="Q480" s="9"/>
    </row>
    <row r="481" spans="3:17" ht="39.75" customHeight="1" x14ac:dyDescent="0.3">
      <c r="C481" s="309"/>
      <c r="Q481" s="9"/>
    </row>
    <row r="482" spans="3:17" ht="39.75" customHeight="1" x14ac:dyDescent="0.3">
      <c r="C482" s="309"/>
      <c r="Q482" s="9"/>
    </row>
    <row r="483" spans="3:17" ht="39.75" customHeight="1" x14ac:dyDescent="0.3">
      <c r="C483" s="309"/>
      <c r="Q483" s="9"/>
    </row>
    <row r="484" spans="3:17" ht="39.75" customHeight="1" x14ac:dyDescent="0.3">
      <c r="C484" s="309"/>
      <c r="Q484" s="9"/>
    </row>
    <row r="485" spans="3:17" ht="39.75" customHeight="1" x14ac:dyDescent="0.3">
      <c r="C485" s="309"/>
      <c r="Q485" s="9"/>
    </row>
    <row r="486" spans="3:17" ht="39.75" customHeight="1" x14ac:dyDescent="0.3">
      <c r="C486" s="309"/>
      <c r="Q486" s="9"/>
    </row>
    <row r="487" spans="3:17" ht="39.75" customHeight="1" x14ac:dyDescent="0.3">
      <c r="C487" s="309"/>
      <c r="Q487" s="9"/>
    </row>
    <row r="488" spans="3:17" ht="39.75" customHeight="1" x14ac:dyDescent="0.3">
      <c r="C488" s="309"/>
      <c r="Q488" s="9"/>
    </row>
    <row r="489" spans="3:17" ht="39.75" customHeight="1" x14ac:dyDescent="0.3">
      <c r="C489" s="309"/>
      <c r="Q489" s="9"/>
    </row>
    <row r="490" spans="3:17" ht="39.75" customHeight="1" x14ac:dyDescent="0.3">
      <c r="C490" s="309"/>
      <c r="Q490" s="9"/>
    </row>
    <row r="491" spans="3:17" ht="39.75" customHeight="1" x14ac:dyDescent="0.3">
      <c r="C491" s="309"/>
      <c r="Q491" s="9"/>
    </row>
    <row r="492" spans="3:17" ht="39.75" customHeight="1" x14ac:dyDescent="0.3">
      <c r="C492" s="309"/>
      <c r="Q492" s="9"/>
    </row>
    <row r="493" spans="3:17" ht="39.75" customHeight="1" x14ac:dyDescent="0.3">
      <c r="C493" s="309"/>
      <c r="Q493" s="9"/>
    </row>
    <row r="494" spans="3:17" ht="39.75" customHeight="1" x14ac:dyDescent="0.3">
      <c r="C494" s="309"/>
      <c r="Q494" s="9"/>
    </row>
    <row r="495" spans="3:17" ht="39.75" customHeight="1" x14ac:dyDescent="0.3">
      <c r="C495" s="309"/>
      <c r="Q495" s="9"/>
    </row>
    <row r="496" spans="3:17" ht="39.75" customHeight="1" x14ac:dyDescent="0.3">
      <c r="C496" s="309"/>
      <c r="Q496" s="9"/>
    </row>
    <row r="497" spans="3:17" ht="39.75" customHeight="1" x14ac:dyDescent="0.3">
      <c r="C497" s="309"/>
      <c r="Q497" s="9"/>
    </row>
    <row r="498" spans="3:17" ht="39.75" customHeight="1" x14ac:dyDescent="0.3">
      <c r="C498" s="309"/>
      <c r="Q498" s="9"/>
    </row>
    <row r="499" spans="3:17" ht="39.75" customHeight="1" x14ac:dyDescent="0.3">
      <c r="C499" s="309"/>
      <c r="Q499" s="9"/>
    </row>
    <row r="500" spans="3:17" ht="39.75" customHeight="1" x14ac:dyDescent="0.3">
      <c r="C500" s="309"/>
      <c r="Q500" s="9"/>
    </row>
    <row r="501" spans="3:17" ht="39.75" customHeight="1" x14ac:dyDescent="0.3">
      <c r="C501" s="309"/>
      <c r="Q501" s="9"/>
    </row>
    <row r="502" spans="3:17" ht="39.75" customHeight="1" x14ac:dyDescent="0.3">
      <c r="C502" s="309"/>
      <c r="Q502" s="9"/>
    </row>
    <row r="503" spans="3:17" ht="39.75" customHeight="1" x14ac:dyDescent="0.3">
      <c r="C503" s="309"/>
      <c r="Q503" s="9"/>
    </row>
    <row r="504" spans="3:17" ht="39.75" customHeight="1" x14ac:dyDescent="0.3">
      <c r="C504" s="309"/>
      <c r="Q504" s="9"/>
    </row>
    <row r="505" spans="3:17" ht="39.75" customHeight="1" x14ac:dyDescent="0.3">
      <c r="C505" s="309"/>
      <c r="Q505" s="9"/>
    </row>
    <row r="506" spans="3:17" ht="39.75" customHeight="1" x14ac:dyDescent="0.3">
      <c r="C506" s="309"/>
      <c r="Q506" s="9"/>
    </row>
    <row r="507" spans="3:17" ht="39.75" customHeight="1" x14ac:dyDescent="0.3">
      <c r="C507" s="309"/>
      <c r="Q507" s="9"/>
    </row>
    <row r="508" spans="3:17" ht="39.75" customHeight="1" x14ac:dyDescent="0.3">
      <c r="C508" s="309"/>
      <c r="Q508" s="9"/>
    </row>
    <row r="509" spans="3:17" ht="39.75" customHeight="1" x14ac:dyDescent="0.3">
      <c r="C509" s="309"/>
      <c r="Q509" s="9"/>
    </row>
    <row r="510" spans="3:17" ht="39.75" customHeight="1" x14ac:dyDescent="0.3">
      <c r="C510" s="309"/>
      <c r="Q510" s="9"/>
    </row>
    <row r="511" spans="3:17" ht="39.75" customHeight="1" x14ac:dyDescent="0.3">
      <c r="C511" s="309"/>
      <c r="Q511" s="9"/>
    </row>
    <row r="512" spans="3:17" ht="39.75" customHeight="1" x14ac:dyDescent="0.3">
      <c r="C512" s="309"/>
      <c r="Q512" s="9"/>
    </row>
    <row r="513" spans="3:17" ht="39.75" customHeight="1" x14ac:dyDescent="0.3">
      <c r="C513" s="309"/>
      <c r="Q513" s="9"/>
    </row>
    <row r="514" spans="3:17" ht="39.75" customHeight="1" x14ac:dyDescent="0.3">
      <c r="C514" s="309"/>
      <c r="Q514" s="9"/>
    </row>
    <row r="515" spans="3:17" ht="39.75" customHeight="1" x14ac:dyDescent="0.3">
      <c r="C515" s="309"/>
      <c r="Q515" s="9"/>
    </row>
    <row r="516" spans="3:17" ht="39.75" customHeight="1" x14ac:dyDescent="0.3">
      <c r="C516" s="309"/>
      <c r="Q516" s="9"/>
    </row>
    <row r="517" spans="3:17" ht="39.75" customHeight="1" x14ac:dyDescent="0.3">
      <c r="C517" s="309"/>
      <c r="Q517" s="9"/>
    </row>
    <row r="518" spans="3:17" ht="39.75" customHeight="1" x14ac:dyDescent="0.3">
      <c r="C518" s="309"/>
      <c r="Q518" s="9"/>
    </row>
    <row r="519" spans="3:17" ht="39.75" customHeight="1" x14ac:dyDescent="0.3">
      <c r="C519" s="309"/>
      <c r="Q519" s="9"/>
    </row>
    <row r="520" spans="3:17" ht="39.75" customHeight="1" x14ac:dyDescent="0.3">
      <c r="C520" s="309"/>
      <c r="Q520" s="9"/>
    </row>
    <row r="521" spans="3:17" ht="39.75" customHeight="1" x14ac:dyDescent="0.3">
      <c r="C521" s="309"/>
      <c r="Q521" s="9"/>
    </row>
    <row r="522" spans="3:17" ht="39.75" customHeight="1" x14ac:dyDescent="0.3">
      <c r="C522" s="309"/>
      <c r="Q522" s="9"/>
    </row>
    <row r="523" spans="3:17" ht="39.75" customHeight="1" x14ac:dyDescent="0.3">
      <c r="C523" s="309"/>
      <c r="Q523" s="9"/>
    </row>
    <row r="524" spans="3:17" ht="39.75" customHeight="1" x14ac:dyDescent="0.3">
      <c r="C524" s="309"/>
      <c r="Q524" s="9"/>
    </row>
    <row r="525" spans="3:17" ht="39.75" customHeight="1" x14ac:dyDescent="0.3">
      <c r="C525" s="309"/>
      <c r="Q525" s="9"/>
    </row>
    <row r="526" spans="3:17" ht="39.75" customHeight="1" x14ac:dyDescent="0.3">
      <c r="C526" s="309"/>
      <c r="Q526" s="9"/>
    </row>
    <row r="527" spans="3:17" ht="39.75" customHeight="1" x14ac:dyDescent="0.3">
      <c r="C527" s="309"/>
      <c r="Q527" s="9"/>
    </row>
    <row r="528" spans="3:17" ht="39.75" customHeight="1" x14ac:dyDescent="0.3">
      <c r="C528" s="309"/>
      <c r="Q528" s="9"/>
    </row>
    <row r="529" spans="3:17" ht="39.75" customHeight="1" x14ac:dyDescent="0.3">
      <c r="C529" s="309"/>
      <c r="Q529" s="9"/>
    </row>
    <row r="530" spans="3:17" ht="39.75" customHeight="1" x14ac:dyDescent="0.3">
      <c r="C530" s="309"/>
      <c r="Q530" s="9"/>
    </row>
    <row r="531" spans="3:17" ht="39.75" customHeight="1" x14ac:dyDescent="0.3">
      <c r="C531" s="309"/>
      <c r="Q531" s="9"/>
    </row>
    <row r="532" spans="3:17" ht="39.75" customHeight="1" x14ac:dyDescent="0.3">
      <c r="C532" s="309"/>
      <c r="Q532" s="9"/>
    </row>
    <row r="533" spans="3:17" ht="39.75" customHeight="1" x14ac:dyDescent="0.3">
      <c r="C533" s="309"/>
      <c r="Q533" s="9"/>
    </row>
    <row r="534" spans="3:17" ht="39.75" customHeight="1" x14ac:dyDescent="0.3">
      <c r="C534" s="309"/>
      <c r="Q534" s="9"/>
    </row>
    <row r="535" spans="3:17" ht="39.75" customHeight="1" x14ac:dyDescent="0.3">
      <c r="C535" s="309"/>
      <c r="Q535" s="9"/>
    </row>
    <row r="536" spans="3:17" ht="39.75" customHeight="1" x14ac:dyDescent="0.3">
      <c r="C536" s="309"/>
      <c r="Q536" s="9"/>
    </row>
    <row r="537" spans="3:17" ht="39.75" customHeight="1" x14ac:dyDescent="0.3">
      <c r="C537" s="309"/>
      <c r="Q537" s="9"/>
    </row>
    <row r="538" spans="3:17" ht="39.75" customHeight="1" x14ac:dyDescent="0.3">
      <c r="C538" s="309"/>
      <c r="Q538" s="9"/>
    </row>
    <row r="539" spans="3:17" ht="39.75" customHeight="1" x14ac:dyDescent="0.3">
      <c r="C539" s="309"/>
      <c r="Q539" s="9"/>
    </row>
    <row r="540" spans="3:17" ht="39.75" customHeight="1" x14ac:dyDescent="0.3">
      <c r="C540" s="309"/>
      <c r="Q540" s="9"/>
    </row>
    <row r="541" spans="3:17" ht="39.75" customHeight="1" x14ac:dyDescent="0.3">
      <c r="C541" s="309"/>
      <c r="Q541" s="9"/>
    </row>
    <row r="542" spans="3:17" ht="39.75" customHeight="1" x14ac:dyDescent="0.3">
      <c r="C542" s="309"/>
      <c r="Q542" s="9"/>
    </row>
    <row r="543" spans="3:17" ht="39.75" customHeight="1" x14ac:dyDescent="0.3">
      <c r="C543" s="309"/>
      <c r="Q543" s="9"/>
    </row>
    <row r="544" spans="3:17" ht="39.75" customHeight="1" x14ac:dyDescent="0.3">
      <c r="C544" s="309"/>
      <c r="Q544" s="9"/>
    </row>
    <row r="545" spans="3:17" ht="39.75" customHeight="1" x14ac:dyDescent="0.3">
      <c r="C545" s="309"/>
      <c r="Q545" s="9"/>
    </row>
    <row r="546" spans="3:17" ht="39.75" customHeight="1" x14ac:dyDescent="0.3">
      <c r="C546" s="309"/>
      <c r="Q546" s="9"/>
    </row>
    <row r="547" spans="3:17" ht="39.75" customHeight="1" x14ac:dyDescent="0.3">
      <c r="C547" s="309"/>
      <c r="Q547" s="9"/>
    </row>
    <row r="548" spans="3:17" ht="39.75" customHeight="1" x14ac:dyDescent="0.3">
      <c r="C548" s="309"/>
      <c r="Q548" s="9"/>
    </row>
    <row r="549" spans="3:17" ht="39.75" customHeight="1" x14ac:dyDescent="0.3">
      <c r="C549" s="309"/>
      <c r="Q549" s="9"/>
    </row>
    <row r="550" spans="3:17" ht="39.75" customHeight="1" x14ac:dyDescent="0.3">
      <c r="C550" s="309"/>
      <c r="Q550" s="9"/>
    </row>
    <row r="551" spans="3:17" ht="39.75" customHeight="1" x14ac:dyDescent="0.3">
      <c r="C551" s="309"/>
      <c r="Q551" s="9"/>
    </row>
    <row r="552" spans="3:17" ht="39.75" customHeight="1" x14ac:dyDescent="0.3">
      <c r="C552" s="309"/>
      <c r="Q552" s="9"/>
    </row>
    <row r="553" spans="3:17" ht="39.75" customHeight="1" x14ac:dyDescent="0.3">
      <c r="C553" s="309"/>
      <c r="Q553" s="9"/>
    </row>
    <row r="554" spans="3:17" ht="39.75" customHeight="1" x14ac:dyDescent="0.3">
      <c r="C554" s="309"/>
      <c r="Q554" s="9"/>
    </row>
    <row r="555" spans="3:17" ht="39.75" customHeight="1" x14ac:dyDescent="0.3">
      <c r="C555" s="309"/>
      <c r="Q555" s="9"/>
    </row>
    <row r="556" spans="3:17" ht="39.75" customHeight="1" x14ac:dyDescent="0.3">
      <c r="C556" s="309"/>
      <c r="Q556" s="9"/>
    </row>
    <row r="557" spans="3:17" ht="39.75" customHeight="1" x14ac:dyDescent="0.3">
      <c r="C557" s="309"/>
      <c r="Q557" s="9"/>
    </row>
    <row r="558" spans="3:17" ht="39.75" customHeight="1" x14ac:dyDescent="0.3">
      <c r="C558" s="309"/>
      <c r="Q558" s="9"/>
    </row>
    <row r="559" spans="3:17" ht="39.75" customHeight="1" x14ac:dyDescent="0.3">
      <c r="C559" s="309"/>
      <c r="Q559" s="9"/>
    </row>
    <row r="560" spans="3:17" ht="39.75" customHeight="1" x14ac:dyDescent="0.3">
      <c r="C560" s="309"/>
      <c r="Q560" s="9"/>
    </row>
    <row r="561" spans="3:17" ht="39.75" customHeight="1" x14ac:dyDescent="0.3">
      <c r="C561" s="309"/>
      <c r="Q561" s="9"/>
    </row>
    <row r="562" spans="3:17" ht="39.75" customHeight="1" x14ac:dyDescent="0.3">
      <c r="C562" s="309"/>
      <c r="Q562" s="9"/>
    </row>
    <row r="563" spans="3:17" ht="39.75" customHeight="1" x14ac:dyDescent="0.3">
      <c r="C563" s="309"/>
      <c r="Q563" s="9"/>
    </row>
    <row r="564" spans="3:17" ht="39.75" customHeight="1" x14ac:dyDescent="0.3">
      <c r="C564" s="309"/>
      <c r="Q564" s="9"/>
    </row>
    <row r="565" spans="3:17" ht="39.75" customHeight="1" x14ac:dyDescent="0.3">
      <c r="C565" s="309"/>
      <c r="Q565" s="9"/>
    </row>
    <row r="566" spans="3:17" ht="39.75" customHeight="1" x14ac:dyDescent="0.3">
      <c r="C566" s="309"/>
      <c r="Q566" s="9"/>
    </row>
    <row r="567" spans="3:17" ht="39.75" customHeight="1" x14ac:dyDescent="0.3">
      <c r="C567" s="309"/>
      <c r="Q567" s="9"/>
    </row>
    <row r="568" spans="3:17" ht="39.75" customHeight="1" x14ac:dyDescent="0.3">
      <c r="C568" s="309"/>
      <c r="Q568" s="9"/>
    </row>
    <row r="569" spans="3:17" ht="39.75" customHeight="1" x14ac:dyDescent="0.3">
      <c r="C569" s="309"/>
      <c r="Q569" s="9"/>
    </row>
    <row r="570" spans="3:17" ht="39.75" customHeight="1" x14ac:dyDescent="0.3">
      <c r="C570" s="309"/>
      <c r="Q570" s="9"/>
    </row>
    <row r="571" spans="3:17" ht="39.75" customHeight="1" x14ac:dyDescent="0.3">
      <c r="C571" s="309"/>
      <c r="Q571" s="9"/>
    </row>
    <row r="572" spans="3:17" ht="39.75" customHeight="1" x14ac:dyDescent="0.3">
      <c r="C572" s="309"/>
      <c r="Q572" s="9"/>
    </row>
    <row r="573" spans="3:17" ht="39.75" customHeight="1" x14ac:dyDescent="0.3">
      <c r="C573" s="309"/>
      <c r="Q573" s="9"/>
    </row>
    <row r="574" spans="3:17" ht="39.75" customHeight="1" x14ac:dyDescent="0.3">
      <c r="C574" s="309"/>
      <c r="Q574" s="9"/>
    </row>
    <row r="575" spans="3:17" ht="39.75" customHeight="1" x14ac:dyDescent="0.3">
      <c r="C575" s="309"/>
      <c r="Q575" s="9"/>
    </row>
    <row r="576" spans="3:17" ht="39.75" customHeight="1" x14ac:dyDescent="0.3">
      <c r="C576" s="309"/>
      <c r="Q576" s="9"/>
    </row>
    <row r="577" spans="3:17" ht="39.75" customHeight="1" x14ac:dyDescent="0.3">
      <c r="C577" s="309"/>
      <c r="Q577" s="9"/>
    </row>
    <row r="578" spans="3:17" ht="39.75" customHeight="1" x14ac:dyDescent="0.3">
      <c r="C578" s="309"/>
      <c r="Q578" s="9"/>
    </row>
    <row r="579" spans="3:17" ht="39.75" customHeight="1" x14ac:dyDescent="0.3">
      <c r="C579" s="309"/>
      <c r="Q579" s="9"/>
    </row>
    <row r="580" spans="3:17" ht="39.75" customHeight="1" x14ac:dyDescent="0.3">
      <c r="C580" s="309"/>
      <c r="Q580" s="9"/>
    </row>
    <row r="581" spans="3:17" ht="39.75" customHeight="1" x14ac:dyDescent="0.3">
      <c r="C581" s="309"/>
      <c r="Q581" s="9"/>
    </row>
    <row r="582" spans="3:17" ht="39.75" customHeight="1" x14ac:dyDescent="0.3">
      <c r="C582" s="309"/>
      <c r="Q582" s="9"/>
    </row>
    <row r="583" spans="3:17" ht="39.75" customHeight="1" x14ac:dyDescent="0.3">
      <c r="C583" s="309"/>
      <c r="Q583" s="9"/>
    </row>
    <row r="584" spans="3:17" ht="39.75" customHeight="1" x14ac:dyDescent="0.3">
      <c r="C584" s="309"/>
      <c r="Q584" s="9"/>
    </row>
    <row r="585" spans="3:17" ht="39.75" customHeight="1" x14ac:dyDescent="0.3">
      <c r="C585" s="309"/>
      <c r="Q585" s="9"/>
    </row>
    <row r="586" spans="3:17" ht="39.75" customHeight="1" x14ac:dyDescent="0.3">
      <c r="C586" s="309"/>
      <c r="Q586" s="9"/>
    </row>
    <row r="587" spans="3:17" ht="39.75" customHeight="1" x14ac:dyDescent="0.3">
      <c r="C587" s="309"/>
      <c r="Q587" s="9"/>
    </row>
    <row r="588" spans="3:17" ht="39.75" customHeight="1" x14ac:dyDescent="0.3">
      <c r="C588" s="309"/>
      <c r="Q588" s="9"/>
    </row>
    <row r="589" spans="3:17" ht="39.75" customHeight="1" x14ac:dyDescent="0.3">
      <c r="C589" s="309"/>
      <c r="Q589" s="9"/>
    </row>
    <row r="590" spans="3:17" ht="39.75" customHeight="1" x14ac:dyDescent="0.3">
      <c r="C590" s="309"/>
      <c r="Q590" s="9"/>
    </row>
    <row r="591" spans="3:17" ht="39.75" customHeight="1" x14ac:dyDescent="0.3">
      <c r="C591" s="309"/>
      <c r="Q591" s="9"/>
    </row>
    <row r="592" spans="3:17" ht="39.75" customHeight="1" x14ac:dyDescent="0.3">
      <c r="C592" s="309"/>
      <c r="Q592" s="9"/>
    </row>
    <row r="593" spans="3:17" ht="39.75" customHeight="1" x14ac:dyDescent="0.3">
      <c r="C593" s="309"/>
      <c r="Q593" s="9"/>
    </row>
    <row r="594" spans="3:17" ht="39.75" customHeight="1" x14ac:dyDescent="0.3">
      <c r="C594" s="309"/>
      <c r="Q594" s="9"/>
    </row>
    <row r="595" spans="3:17" ht="39.75" customHeight="1" x14ac:dyDescent="0.3">
      <c r="C595" s="309"/>
      <c r="Q595" s="9"/>
    </row>
    <row r="596" spans="3:17" ht="39.75" customHeight="1" x14ac:dyDescent="0.3">
      <c r="C596" s="309"/>
      <c r="Q596" s="9"/>
    </row>
    <row r="597" spans="3:17" ht="39.75" customHeight="1" x14ac:dyDescent="0.3">
      <c r="C597" s="309"/>
      <c r="Q597" s="9"/>
    </row>
    <row r="598" spans="3:17" ht="39.75" customHeight="1" x14ac:dyDescent="0.3">
      <c r="C598" s="309"/>
      <c r="Q598" s="9"/>
    </row>
    <row r="599" spans="3:17" ht="39.75" customHeight="1" x14ac:dyDescent="0.3">
      <c r="C599" s="309"/>
      <c r="Q599" s="9"/>
    </row>
    <row r="600" spans="3:17" ht="39.75" customHeight="1" x14ac:dyDescent="0.3">
      <c r="C600" s="309"/>
      <c r="Q600" s="9"/>
    </row>
    <row r="601" spans="3:17" ht="39.75" customHeight="1" x14ac:dyDescent="0.3">
      <c r="C601" s="309"/>
      <c r="Q601" s="9"/>
    </row>
    <row r="602" spans="3:17" ht="39.75" customHeight="1" x14ac:dyDescent="0.3">
      <c r="C602" s="309"/>
      <c r="Q602" s="9"/>
    </row>
    <row r="603" spans="3:17" ht="39.75" customHeight="1" x14ac:dyDescent="0.3">
      <c r="C603" s="309"/>
      <c r="Q603" s="9"/>
    </row>
    <row r="604" spans="3:17" ht="39.75" customHeight="1" x14ac:dyDescent="0.3">
      <c r="C604" s="309"/>
      <c r="Q604" s="9"/>
    </row>
    <row r="605" spans="3:17" ht="39.75" customHeight="1" x14ac:dyDescent="0.3">
      <c r="C605" s="309"/>
      <c r="Q605" s="9"/>
    </row>
    <row r="606" spans="3:17" ht="39.75" customHeight="1" x14ac:dyDescent="0.3">
      <c r="C606" s="309"/>
      <c r="Q606" s="9"/>
    </row>
    <row r="607" spans="3:17" ht="39.75" customHeight="1" x14ac:dyDescent="0.3">
      <c r="C607" s="309"/>
      <c r="Q607" s="9"/>
    </row>
    <row r="608" spans="3:17" ht="39.75" customHeight="1" x14ac:dyDescent="0.3">
      <c r="C608" s="309"/>
      <c r="Q608" s="9"/>
    </row>
    <row r="609" spans="3:17" ht="39.75" customHeight="1" x14ac:dyDescent="0.3">
      <c r="C609" s="309"/>
      <c r="Q609" s="9"/>
    </row>
    <row r="610" spans="3:17" ht="39.75" customHeight="1" x14ac:dyDescent="0.3">
      <c r="C610" s="309"/>
      <c r="Q610" s="9"/>
    </row>
    <row r="611" spans="3:17" ht="39.75" customHeight="1" x14ac:dyDescent="0.3">
      <c r="C611" s="309"/>
      <c r="Q611" s="9"/>
    </row>
    <row r="612" spans="3:17" ht="39.75" customHeight="1" x14ac:dyDescent="0.3">
      <c r="C612" s="309"/>
      <c r="Q612" s="9"/>
    </row>
    <row r="613" spans="3:17" ht="39.75" customHeight="1" x14ac:dyDescent="0.3">
      <c r="C613" s="309"/>
      <c r="Q613" s="9"/>
    </row>
    <row r="614" spans="3:17" ht="39.75" customHeight="1" x14ac:dyDescent="0.3">
      <c r="C614" s="309"/>
      <c r="Q614" s="9"/>
    </row>
    <row r="615" spans="3:17" ht="39.75" customHeight="1" x14ac:dyDescent="0.3">
      <c r="C615" s="309"/>
      <c r="Q615" s="9"/>
    </row>
    <row r="616" spans="3:17" ht="39.75" customHeight="1" x14ac:dyDescent="0.3">
      <c r="C616" s="309"/>
      <c r="Q616" s="9"/>
    </row>
    <row r="617" spans="3:17" ht="39.75" customHeight="1" x14ac:dyDescent="0.3">
      <c r="C617" s="309"/>
      <c r="Q617" s="9"/>
    </row>
    <row r="618" spans="3:17" ht="39.75" customHeight="1" x14ac:dyDescent="0.3">
      <c r="C618" s="309"/>
      <c r="Q618" s="9"/>
    </row>
    <row r="619" spans="3:17" ht="39.75" customHeight="1" x14ac:dyDescent="0.3">
      <c r="C619" s="309"/>
      <c r="Q619" s="9"/>
    </row>
    <row r="620" spans="3:17" ht="39.75" customHeight="1" x14ac:dyDescent="0.3">
      <c r="C620" s="309"/>
      <c r="Q620" s="9"/>
    </row>
    <row r="621" spans="3:17" ht="39.75" customHeight="1" x14ac:dyDescent="0.3">
      <c r="C621" s="309"/>
      <c r="Q621" s="9"/>
    </row>
    <row r="622" spans="3:17" ht="39.75" customHeight="1" x14ac:dyDescent="0.3">
      <c r="C622" s="309"/>
      <c r="Q622" s="9"/>
    </row>
    <row r="623" spans="3:17" ht="39.75" customHeight="1" x14ac:dyDescent="0.3">
      <c r="C623" s="309"/>
      <c r="Q623" s="9"/>
    </row>
    <row r="624" spans="3:17" ht="39.75" customHeight="1" x14ac:dyDescent="0.3">
      <c r="C624" s="309"/>
      <c r="Q624" s="9"/>
    </row>
    <row r="625" spans="3:17" ht="39.75" customHeight="1" x14ac:dyDescent="0.3">
      <c r="C625" s="309"/>
      <c r="Q625" s="9"/>
    </row>
    <row r="626" spans="3:17" ht="39.75" customHeight="1" x14ac:dyDescent="0.3">
      <c r="C626" s="309"/>
      <c r="Q626" s="9"/>
    </row>
    <row r="627" spans="3:17" ht="39.75" customHeight="1" x14ac:dyDescent="0.3">
      <c r="C627" s="309"/>
      <c r="Q627" s="9"/>
    </row>
    <row r="628" spans="3:17" ht="39.75" customHeight="1" x14ac:dyDescent="0.3">
      <c r="C628" s="309"/>
      <c r="Q628" s="9"/>
    </row>
    <row r="629" spans="3:17" ht="39.75" customHeight="1" x14ac:dyDescent="0.3">
      <c r="C629" s="309"/>
      <c r="Q629" s="9"/>
    </row>
    <row r="630" spans="3:17" ht="39.75" customHeight="1" x14ac:dyDescent="0.3">
      <c r="C630" s="309"/>
      <c r="Q630" s="9"/>
    </row>
    <row r="631" spans="3:17" ht="39.75" customHeight="1" x14ac:dyDescent="0.3">
      <c r="C631" s="309"/>
      <c r="Q631" s="9"/>
    </row>
    <row r="632" spans="3:17" ht="39.75" customHeight="1" x14ac:dyDescent="0.3">
      <c r="C632" s="309"/>
      <c r="Q632" s="9"/>
    </row>
    <row r="633" spans="3:17" ht="39.75" customHeight="1" x14ac:dyDescent="0.3">
      <c r="C633" s="309"/>
      <c r="Q633" s="9"/>
    </row>
    <row r="634" spans="3:17" ht="39.75" customHeight="1" x14ac:dyDescent="0.3">
      <c r="C634" s="309"/>
      <c r="Q634" s="9"/>
    </row>
    <row r="635" spans="3:17" ht="39.75" customHeight="1" x14ac:dyDescent="0.3">
      <c r="C635" s="309"/>
      <c r="Q635" s="9"/>
    </row>
    <row r="636" spans="3:17" ht="39.75" customHeight="1" x14ac:dyDescent="0.3">
      <c r="C636" s="309"/>
      <c r="Q636" s="9"/>
    </row>
    <row r="637" spans="3:17" ht="39.75" customHeight="1" x14ac:dyDescent="0.3">
      <c r="C637" s="309"/>
      <c r="Q637" s="9"/>
    </row>
    <row r="638" spans="3:17" ht="39.75" customHeight="1" x14ac:dyDescent="0.3">
      <c r="C638" s="309"/>
      <c r="Q638" s="9"/>
    </row>
    <row r="639" spans="3:17" ht="39.75" customHeight="1" x14ac:dyDescent="0.3">
      <c r="C639" s="309"/>
      <c r="Q639" s="9"/>
    </row>
    <row r="640" spans="3:17" ht="39.75" customHeight="1" x14ac:dyDescent="0.3">
      <c r="C640" s="309"/>
      <c r="Q640" s="9"/>
    </row>
    <row r="641" spans="3:17" ht="39.75" customHeight="1" x14ac:dyDescent="0.3">
      <c r="C641" s="309"/>
      <c r="Q641" s="9"/>
    </row>
    <row r="642" spans="3:17" ht="39.75" customHeight="1" x14ac:dyDescent="0.3">
      <c r="C642" s="309"/>
      <c r="Q642" s="9"/>
    </row>
    <row r="643" spans="3:17" ht="39.75" customHeight="1" x14ac:dyDescent="0.3">
      <c r="C643" s="309"/>
      <c r="Q643" s="9"/>
    </row>
    <row r="644" spans="3:17" ht="39.75" customHeight="1" x14ac:dyDescent="0.3">
      <c r="C644" s="309"/>
      <c r="Q644" s="9"/>
    </row>
    <row r="645" spans="3:17" ht="39.75" customHeight="1" x14ac:dyDescent="0.3">
      <c r="C645" s="309"/>
      <c r="Q645" s="9"/>
    </row>
    <row r="646" spans="3:17" ht="39.75" customHeight="1" x14ac:dyDescent="0.3">
      <c r="C646" s="309"/>
      <c r="Q646" s="9"/>
    </row>
    <row r="647" spans="3:17" ht="39.75" customHeight="1" x14ac:dyDescent="0.3">
      <c r="C647" s="309"/>
      <c r="Q647" s="9"/>
    </row>
    <row r="648" spans="3:17" ht="39.75" customHeight="1" x14ac:dyDescent="0.3">
      <c r="C648" s="309"/>
      <c r="Q648" s="9"/>
    </row>
    <row r="649" spans="3:17" ht="39.75" customHeight="1" x14ac:dyDescent="0.3">
      <c r="C649" s="309"/>
      <c r="Q649" s="9"/>
    </row>
    <row r="650" spans="3:17" ht="39.75" customHeight="1" x14ac:dyDescent="0.3">
      <c r="C650" s="309"/>
      <c r="Q650" s="9"/>
    </row>
    <row r="651" spans="3:17" ht="39.75" customHeight="1" x14ac:dyDescent="0.3">
      <c r="C651" s="309"/>
      <c r="Q651" s="9"/>
    </row>
    <row r="652" spans="3:17" ht="39.75" customHeight="1" x14ac:dyDescent="0.3">
      <c r="C652" s="309"/>
      <c r="Q652" s="9"/>
    </row>
    <row r="653" spans="3:17" ht="39.75" customHeight="1" x14ac:dyDescent="0.3">
      <c r="C653" s="309"/>
      <c r="Q653" s="9"/>
    </row>
    <row r="654" spans="3:17" ht="39.75" customHeight="1" x14ac:dyDescent="0.3">
      <c r="C654" s="309"/>
      <c r="Q654" s="9"/>
    </row>
    <row r="655" spans="3:17" ht="39.75" customHeight="1" x14ac:dyDescent="0.3">
      <c r="C655" s="309"/>
      <c r="Q655" s="9"/>
    </row>
    <row r="656" spans="3:17" ht="39.75" customHeight="1" x14ac:dyDescent="0.3">
      <c r="C656" s="309"/>
      <c r="Q656" s="9"/>
    </row>
    <row r="657" spans="3:17" ht="39.75" customHeight="1" x14ac:dyDescent="0.3">
      <c r="C657" s="309"/>
      <c r="Q657" s="9"/>
    </row>
    <row r="658" spans="3:17" ht="39.75" customHeight="1" x14ac:dyDescent="0.3">
      <c r="C658" s="309"/>
      <c r="Q658" s="9"/>
    </row>
    <row r="659" spans="3:17" ht="39.75" customHeight="1" x14ac:dyDescent="0.3">
      <c r="C659" s="309"/>
      <c r="Q659" s="9"/>
    </row>
    <row r="660" spans="3:17" ht="39.75" customHeight="1" x14ac:dyDescent="0.3">
      <c r="C660" s="309"/>
      <c r="Q660" s="9"/>
    </row>
    <row r="661" spans="3:17" ht="39.75" customHeight="1" x14ac:dyDescent="0.3">
      <c r="C661" s="309"/>
      <c r="Q661" s="9"/>
    </row>
    <row r="662" spans="3:17" ht="39.75" customHeight="1" x14ac:dyDescent="0.3">
      <c r="C662" s="309"/>
      <c r="Q662" s="9"/>
    </row>
    <row r="663" spans="3:17" ht="39.75" customHeight="1" x14ac:dyDescent="0.3">
      <c r="C663" s="309"/>
      <c r="Q663" s="9"/>
    </row>
    <row r="664" spans="3:17" ht="39.75" customHeight="1" x14ac:dyDescent="0.3">
      <c r="C664" s="309"/>
      <c r="Q664" s="9"/>
    </row>
    <row r="665" spans="3:17" ht="39.75" customHeight="1" x14ac:dyDescent="0.3">
      <c r="C665" s="309"/>
      <c r="Q665" s="9"/>
    </row>
    <row r="666" spans="3:17" ht="39.75" customHeight="1" x14ac:dyDescent="0.3">
      <c r="C666" s="309"/>
      <c r="Q666" s="9"/>
    </row>
    <row r="667" spans="3:17" ht="39.75" customHeight="1" x14ac:dyDescent="0.3">
      <c r="C667" s="309"/>
      <c r="Q667" s="9"/>
    </row>
    <row r="668" spans="3:17" ht="39.75" customHeight="1" x14ac:dyDescent="0.3">
      <c r="C668" s="309"/>
      <c r="Q668" s="9"/>
    </row>
    <row r="669" spans="3:17" ht="39.75" customHeight="1" x14ac:dyDescent="0.3">
      <c r="C669" s="309"/>
      <c r="Q669" s="9"/>
    </row>
    <row r="670" spans="3:17" ht="39.75" customHeight="1" x14ac:dyDescent="0.3">
      <c r="C670" s="309"/>
      <c r="Q670" s="9"/>
    </row>
    <row r="671" spans="3:17" ht="39.75" customHeight="1" x14ac:dyDescent="0.3">
      <c r="C671" s="309"/>
      <c r="Q671" s="9"/>
    </row>
    <row r="672" spans="3:17" ht="39.75" customHeight="1" x14ac:dyDescent="0.3">
      <c r="C672" s="309"/>
      <c r="Q672" s="9"/>
    </row>
    <row r="673" spans="3:17" ht="39.75" customHeight="1" x14ac:dyDescent="0.3">
      <c r="C673" s="309"/>
      <c r="Q673" s="9"/>
    </row>
    <row r="674" spans="3:17" ht="39.75" customHeight="1" x14ac:dyDescent="0.3">
      <c r="C674" s="309"/>
      <c r="Q674" s="9"/>
    </row>
    <row r="675" spans="3:17" ht="39.75" customHeight="1" x14ac:dyDescent="0.3">
      <c r="C675" s="309"/>
      <c r="Q675" s="9"/>
    </row>
    <row r="676" spans="3:17" ht="39.75" customHeight="1" x14ac:dyDescent="0.3">
      <c r="C676" s="309"/>
      <c r="Q676" s="9"/>
    </row>
    <row r="677" spans="3:17" ht="39.75" customHeight="1" x14ac:dyDescent="0.3">
      <c r="C677" s="309"/>
      <c r="Q677" s="9"/>
    </row>
    <row r="678" spans="3:17" ht="39.75" customHeight="1" x14ac:dyDescent="0.3">
      <c r="C678" s="309"/>
      <c r="Q678" s="9"/>
    </row>
    <row r="679" spans="3:17" ht="39.75" customHeight="1" x14ac:dyDescent="0.3">
      <c r="C679" s="309"/>
      <c r="Q679" s="9"/>
    </row>
    <row r="680" spans="3:17" ht="39.75" customHeight="1" x14ac:dyDescent="0.3">
      <c r="C680" s="309"/>
      <c r="Q680" s="9"/>
    </row>
    <row r="681" spans="3:17" ht="39.75" customHeight="1" x14ac:dyDescent="0.3">
      <c r="C681" s="309"/>
      <c r="Q681" s="9"/>
    </row>
    <row r="682" spans="3:17" ht="39.75" customHeight="1" x14ac:dyDescent="0.3">
      <c r="C682" s="309"/>
      <c r="Q682" s="9"/>
    </row>
    <row r="683" spans="3:17" ht="39.75" customHeight="1" x14ac:dyDescent="0.3">
      <c r="C683" s="309"/>
      <c r="Q683" s="9"/>
    </row>
    <row r="684" spans="3:17" ht="39.75" customHeight="1" x14ac:dyDescent="0.3">
      <c r="C684" s="309"/>
      <c r="Q684" s="9"/>
    </row>
    <row r="685" spans="3:17" ht="39.75" customHeight="1" x14ac:dyDescent="0.3">
      <c r="C685" s="309"/>
      <c r="Q685" s="9"/>
    </row>
    <row r="686" spans="3:17" ht="39.75" customHeight="1" x14ac:dyDescent="0.3">
      <c r="C686" s="309"/>
      <c r="Q686" s="9"/>
    </row>
    <row r="687" spans="3:17" ht="39.75" customHeight="1" x14ac:dyDescent="0.3">
      <c r="C687" s="309"/>
      <c r="Q687" s="9"/>
    </row>
    <row r="688" spans="3:17" ht="39.75" customHeight="1" x14ac:dyDescent="0.3">
      <c r="C688" s="309"/>
      <c r="Q688" s="9"/>
    </row>
    <row r="689" spans="3:17" ht="39.75" customHeight="1" x14ac:dyDescent="0.3">
      <c r="C689" s="309"/>
      <c r="Q689" s="9"/>
    </row>
    <row r="690" spans="3:17" ht="39.75" customHeight="1" x14ac:dyDescent="0.3">
      <c r="C690" s="309"/>
      <c r="Q690" s="9"/>
    </row>
    <row r="691" spans="3:17" ht="39.75" customHeight="1" x14ac:dyDescent="0.3">
      <c r="C691" s="309"/>
      <c r="Q691" s="9"/>
    </row>
    <row r="692" spans="3:17" ht="39.75" customHeight="1" x14ac:dyDescent="0.3">
      <c r="C692" s="309"/>
      <c r="Q692" s="9"/>
    </row>
    <row r="693" spans="3:17" ht="39.75" customHeight="1" x14ac:dyDescent="0.3">
      <c r="C693" s="309"/>
      <c r="Q693" s="9"/>
    </row>
    <row r="694" spans="3:17" ht="39.75" customHeight="1" x14ac:dyDescent="0.3">
      <c r="C694" s="309"/>
      <c r="Q694" s="9"/>
    </row>
    <row r="695" spans="3:17" ht="39.75" customHeight="1" x14ac:dyDescent="0.3">
      <c r="C695" s="309"/>
      <c r="Q695" s="9"/>
    </row>
    <row r="696" spans="3:17" ht="39.75" customHeight="1" x14ac:dyDescent="0.3">
      <c r="C696" s="309"/>
      <c r="Q696" s="9"/>
    </row>
    <row r="697" spans="3:17" ht="39.75" customHeight="1" x14ac:dyDescent="0.3">
      <c r="C697" s="309"/>
      <c r="Q697" s="9"/>
    </row>
    <row r="698" spans="3:17" ht="39.75" customHeight="1" x14ac:dyDescent="0.3">
      <c r="C698" s="309"/>
      <c r="Q698" s="9"/>
    </row>
    <row r="699" spans="3:17" ht="39.75" customHeight="1" x14ac:dyDescent="0.3">
      <c r="C699" s="309"/>
      <c r="Q699" s="9"/>
    </row>
    <row r="700" spans="3:17" ht="39.75" customHeight="1" x14ac:dyDescent="0.3">
      <c r="C700" s="309"/>
      <c r="Q700" s="9"/>
    </row>
    <row r="701" spans="3:17" ht="39.75" customHeight="1" x14ac:dyDescent="0.3">
      <c r="C701" s="309"/>
      <c r="Q701" s="9"/>
    </row>
    <row r="702" spans="3:17" ht="39.75" customHeight="1" x14ac:dyDescent="0.3">
      <c r="C702" s="309"/>
      <c r="Q702" s="9"/>
    </row>
    <row r="703" spans="3:17" ht="39.75" customHeight="1" x14ac:dyDescent="0.3">
      <c r="C703" s="309"/>
      <c r="Q703" s="9"/>
    </row>
    <row r="704" spans="3:17" ht="39.75" customHeight="1" x14ac:dyDescent="0.3">
      <c r="C704" s="309"/>
      <c r="Q704" s="9"/>
    </row>
    <row r="705" spans="3:17" ht="39.75" customHeight="1" x14ac:dyDescent="0.3">
      <c r="C705" s="309"/>
      <c r="Q705" s="9"/>
    </row>
    <row r="706" spans="3:17" ht="39.75" customHeight="1" x14ac:dyDescent="0.3">
      <c r="C706" s="309"/>
      <c r="Q706" s="9"/>
    </row>
    <row r="707" spans="3:17" ht="39.75" customHeight="1" x14ac:dyDescent="0.3">
      <c r="C707" s="309"/>
      <c r="Q707" s="9"/>
    </row>
    <row r="708" spans="3:17" ht="39.75" customHeight="1" x14ac:dyDescent="0.3">
      <c r="C708" s="309"/>
      <c r="Q708" s="9"/>
    </row>
    <row r="709" spans="3:17" ht="39.75" customHeight="1" x14ac:dyDescent="0.3">
      <c r="C709" s="309"/>
      <c r="Q709" s="9"/>
    </row>
    <row r="710" spans="3:17" ht="39.75" customHeight="1" x14ac:dyDescent="0.3">
      <c r="C710" s="309"/>
      <c r="Q710" s="9"/>
    </row>
    <row r="711" spans="3:17" ht="39.75" customHeight="1" x14ac:dyDescent="0.3">
      <c r="C711" s="309"/>
      <c r="Q711" s="9"/>
    </row>
    <row r="712" spans="3:17" ht="39.75" customHeight="1" x14ac:dyDescent="0.3">
      <c r="C712" s="309"/>
      <c r="Q712" s="9"/>
    </row>
    <row r="713" spans="3:17" ht="39.75" customHeight="1" x14ac:dyDescent="0.3">
      <c r="C713" s="309"/>
      <c r="Q713" s="9"/>
    </row>
    <row r="714" spans="3:17" ht="39.75" customHeight="1" x14ac:dyDescent="0.3">
      <c r="C714" s="309"/>
      <c r="Q714" s="9"/>
    </row>
    <row r="715" spans="3:17" ht="39.75" customHeight="1" x14ac:dyDescent="0.3">
      <c r="C715" s="309"/>
      <c r="Q715" s="9"/>
    </row>
    <row r="716" spans="3:17" ht="39.75" customHeight="1" x14ac:dyDescent="0.3">
      <c r="C716" s="309"/>
      <c r="Q716" s="9"/>
    </row>
    <row r="717" spans="3:17" ht="39.75" customHeight="1" x14ac:dyDescent="0.3">
      <c r="C717" s="309"/>
      <c r="Q717" s="9"/>
    </row>
    <row r="718" spans="3:17" ht="39.75" customHeight="1" x14ac:dyDescent="0.3">
      <c r="C718" s="309"/>
      <c r="Q718" s="9"/>
    </row>
    <row r="719" spans="3:17" ht="39.75" customHeight="1" x14ac:dyDescent="0.3">
      <c r="C719" s="309"/>
      <c r="Q719" s="9"/>
    </row>
    <row r="720" spans="3:17" ht="39.75" customHeight="1" x14ac:dyDescent="0.3">
      <c r="C720" s="309"/>
      <c r="Q720" s="9"/>
    </row>
    <row r="721" spans="3:17" ht="39.75" customHeight="1" x14ac:dyDescent="0.3">
      <c r="C721" s="309"/>
      <c r="Q721" s="9"/>
    </row>
    <row r="722" spans="3:17" ht="39.75" customHeight="1" x14ac:dyDescent="0.3">
      <c r="C722" s="309"/>
      <c r="Q722" s="9"/>
    </row>
    <row r="723" spans="3:17" ht="39.75" customHeight="1" x14ac:dyDescent="0.3">
      <c r="C723" s="309"/>
      <c r="Q723" s="9"/>
    </row>
    <row r="724" spans="3:17" ht="39.75" customHeight="1" x14ac:dyDescent="0.3">
      <c r="C724" s="309"/>
      <c r="Q724" s="9"/>
    </row>
    <row r="725" spans="3:17" ht="39.75" customHeight="1" x14ac:dyDescent="0.3">
      <c r="C725" s="309"/>
      <c r="Q725" s="9"/>
    </row>
    <row r="726" spans="3:17" ht="39.75" customHeight="1" x14ac:dyDescent="0.3">
      <c r="C726" s="309"/>
      <c r="Q726" s="9"/>
    </row>
    <row r="727" spans="3:17" ht="39.75" customHeight="1" x14ac:dyDescent="0.3">
      <c r="C727" s="309"/>
      <c r="Q727" s="9"/>
    </row>
    <row r="728" spans="3:17" ht="39.75" customHeight="1" x14ac:dyDescent="0.3">
      <c r="C728" s="309"/>
      <c r="Q728" s="9"/>
    </row>
    <row r="729" spans="3:17" ht="39.75" customHeight="1" x14ac:dyDescent="0.3">
      <c r="C729" s="309"/>
      <c r="Q729" s="9"/>
    </row>
    <row r="730" spans="3:17" ht="39.75" customHeight="1" x14ac:dyDescent="0.3">
      <c r="C730" s="309"/>
      <c r="Q730" s="9"/>
    </row>
    <row r="731" spans="3:17" ht="39.75" customHeight="1" x14ac:dyDescent="0.3">
      <c r="C731" s="309"/>
      <c r="Q731" s="9"/>
    </row>
    <row r="732" spans="3:17" ht="39.75" customHeight="1" x14ac:dyDescent="0.3">
      <c r="C732" s="309"/>
      <c r="Q732" s="9"/>
    </row>
    <row r="733" spans="3:17" ht="39.75" customHeight="1" x14ac:dyDescent="0.3">
      <c r="C733" s="309"/>
      <c r="Q733" s="9"/>
    </row>
    <row r="734" spans="3:17" ht="39.75" customHeight="1" x14ac:dyDescent="0.3">
      <c r="C734" s="309"/>
      <c r="Q734" s="9"/>
    </row>
    <row r="735" spans="3:17" ht="39.75" customHeight="1" x14ac:dyDescent="0.3">
      <c r="C735" s="309"/>
      <c r="Q735" s="9"/>
    </row>
    <row r="736" spans="3:17" ht="39.75" customHeight="1" x14ac:dyDescent="0.3">
      <c r="C736" s="309"/>
      <c r="Q736" s="9"/>
    </row>
    <row r="737" spans="3:17" ht="39.75" customHeight="1" x14ac:dyDescent="0.3">
      <c r="C737" s="309"/>
      <c r="Q737" s="9"/>
    </row>
    <row r="738" spans="3:17" ht="39.75" customHeight="1" x14ac:dyDescent="0.3">
      <c r="C738" s="309"/>
      <c r="Q738" s="9"/>
    </row>
    <row r="739" spans="3:17" ht="39.75" customHeight="1" x14ac:dyDescent="0.3">
      <c r="C739" s="309"/>
      <c r="Q739" s="9"/>
    </row>
    <row r="740" spans="3:17" ht="39.75" customHeight="1" x14ac:dyDescent="0.3">
      <c r="C740" s="309"/>
      <c r="Q740" s="9"/>
    </row>
    <row r="741" spans="3:17" ht="39.75" customHeight="1" x14ac:dyDescent="0.3">
      <c r="C741" s="309"/>
      <c r="Q741" s="9"/>
    </row>
    <row r="742" spans="3:17" ht="39.75" customHeight="1" x14ac:dyDescent="0.3">
      <c r="C742" s="309"/>
      <c r="Q742" s="9"/>
    </row>
    <row r="743" spans="3:17" ht="39.75" customHeight="1" x14ac:dyDescent="0.3">
      <c r="C743" s="309"/>
      <c r="Q743" s="9"/>
    </row>
    <row r="744" spans="3:17" ht="39.75" customHeight="1" x14ac:dyDescent="0.3">
      <c r="C744" s="309"/>
      <c r="Q744" s="9"/>
    </row>
    <row r="745" spans="3:17" ht="39.75" customHeight="1" x14ac:dyDescent="0.3">
      <c r="C745" s="309"/>
      <c r="Q745" s="9"/>
    </row>
    <row r="746" spans="3:17" ht="39.75" customHeight="1" x14ac:dyDescent="0.3">
      <c r="C746" s="309"/>
      <c r="Q746" s="9"/>
    </row>
    <row r="747" spans="3:17" ht="39.75" customHeight="1" x14ac:dyDescent="0.3">
      <c r="C747" s="309"/>
      <c r="Q747" s="9"/>
    </row>
    <row r="748" spans="3:17" ht="39.75" customHeight="1" x14ac:dyDescent="0.3">
      <c r="C748" s="309"/>
      <c r="Q748" s="9"/>
    </row>
    <row r="749" spans="3:17" ht="39.75" customHeight="1" x14ac:dyDescent="0.3">
      <c r="C749" s="309"/>
      <c r="Q749" s="9"/>
    </row>
    <row r="750" spans="3:17" ht="39.75" customHeight="1" x14ac:dyDescent="0.3">
      <c r="C750" s="309"/>
      <c r="Q750" s="9"/>
    </row>
    <row r="751" spans="3:17" ht="39.75" customHeight="1" x14ac:dyDescent="0.3">
      <c r="C751" s="309"/>
      <c r="Q751" s="9"/>
    </row>
    <row r="752" spans="3:17" ht="39.75" customHeight="1" x14ac:dyDescent="0.3">
      <c r="C752" s="309"/>
      <c r="Q752" s="9"/>
    </row>
    <row r="753" spans="3:17" ht="39.75" customHeight="1" x14ac:dyDescent="0.3">
      <c r="C753" s="309"/>
      <c r="Q753" s="9"/>
    </row>
    <row r="754" spans="3:17" ht="39.75" customHeight="1" x14ac:dyDescent="0.3">
      <c r="C754" s="309"/>
      <c r="Q754" s="9"/>
    </row>
    <row r="755" spans="3:17" ht="39.75" customHeight="1" x14ac:dyDescent="0.3">
      <c r="C755" s="309"/>
      <c r="Q755" s="9"/>
    </row>
    <row r="756" spans="3:17" ht="39.75" customHeight="1" x14ac:dyDescent="0.3">
      <c r="C756" s="309"/>
      <c r="Q756" s="9"/>
    </row>
    <row r="757" spans="3:17" ht="39.75" customHeight="1" x14ac:dyDescent="0.3">
      <c r="C757" s="309"/>
      <c r="Q757" s="9"/>
    </row>
    <row r="758" spans="3:17" ht="39.75" customHeight="1" x14ac:dyDescent="0.3">
      <c r="C758" s="309"/>
      <c r="Q758" s="9"/>
    </row>
    <row r="759" spans="3:17" ht="39.75" customHeight="1" x14ac:dyDescent="0.3">
      <c r="C759" s="309"/>
      <c r="Q759" s="9"/>
    </row>
    <row r="760" spans="3:17" ht="39.75" customHeight="1" x14ac:dyDescent="0.3">
      <c r="C760" s="309"/>
      <c r="Q760" s="9"/>
    </row>
    <row r="761" spans="3:17" ht="39.75" customHeight="1" x14ac:dyDescent="0.3">
      <c r="C761" s="309"/>
      <c r="Q761" s="9"/>
    </row>
    <row r="762" spans="3:17" ht="39.75" customHeight="1" x14ac:dyDescent="0.3">
      <c r="C762" s="309"/>
      <c r="Q762" s="9"/>
    </row>
    <row r="763" spans="3:17" ht="39.75" customHeight="1" x14ac:dyDescent="0.3">
      <c r="C763" s="309"/>
      <c r="Q763" s="9"/>
    </row>
    <row r="764" spans="3:17" ht="39.75" customHeight="1" x14ac:dyDescent="0.3">
      <c r="C764" s="309"/>
      <c r="Q764" s="9"/>
    </row>
    <row r="765" spans="3:17" ht="39.75" customHeight="1" x14ac:dyDescent="0.3">
      <c r="C765" s="309"/>
      <c r="Q765" s="9"/>
    </row>
    <row r="766" spans="3:17" ht="39.75" customHeight="1" x14ac:dyDescent="0.3">
      <c r="C766" s="309"/>
      <c r="Q766" s="9"/>
    </row>
    <row r="767" spans="3:17" ht="39.75" customHeight="1" x14ac:dyDescent="0.3">
      <c r="C767" s="309"/>
      <c r="Q767" s="9"/>
    </row>
    <row r="768" spans="3:17" ht="39.75" customHeight="1" x14ac:dyDescent="0.3">
      <c r="C768" s="309"/>
      <c r="Q768" s="9"/>
    </row>
    <row r="769" spans="3:17" ht="39.75" customHeight="1" x14ac:dyDescent="0.3">
      <c r="C769" s="309"/>
      <c r="Q769" s="9"/>
    </row>
    <row r="770" spans="3:17" ht="39.75" customHeight="1" x14ac:dyDescent="0.3">
      <c r="C770" s="309"/>
      <c r="Q770" s="9"/>
    </row>
    <row r="771" spans="3:17" ht="39.75" customHeight="1" x14ac:dyDescent="0.3">
      <c r="C771" s="309"/>
      <c r="Q771" s="9"/>
    </row>
    <row r="772" spans="3:17" ht="39.75" customHeight="1" x14ac:dyDescent="0.3">
      <c r="C772" s="309"/>
      <c r="Q772" s="9"/>
    </row>
    <row r="773" spans="3:17" ht="39.75" customHeight="1" x14ac:dyDescent="0.3">
      <c r="C773" s="309"/>
      <c r="Q773" s="9"/>
    </row>
    <row r="774" spans="3:17" ht="39.75" customHeight="1" x14ac:dyDescent="0.3">
      <c r="C774" s="309"/>
      <c r="Q774" s="9"/>
    </row>
    <row r="775" spans="3:17" ht="39.75" customHeight="1" x14ac:dyDescent="0.3">
      <c r="C775" s="309"/>
      <c r="Q775" s="9"/>
    </row>
    <row r="776" spans="3:17" ht="39.75" customHeight="1" x14ac:dyDescent="0.3">
      <c r="C776" s="309"/>
      <c r="Q776" s="9"/>
    </row>
    <row r="777" spans="3:17" ht="39.75" customHeight="1" x14ac:dyDescent="0.3">
      <c r="C777" s="309"/>
      <c r="Q777" s="9"/>
    </row>
    <row r="778" spans="3:17" ht="39.75" customHeight="1" x14ac:dyDescent="0.3">
      <c r="C778" s="309"/>
      <c r="Q778" s="9"/>
    </row>
    <row r="779" spans="3:17" ht="39.75" customHeight="1" x14ac:dyDescent="0.3">
      <c r="C779" s="309"/>
      <c r="Q779" s="9"/>
    </row>
    <row r="780" spans="3:17" ht="39.75" customHeight="1" x14ac:dyDescent="0.3">
      <c r="C780" s="309"/>
      <c r="Q780" s="9"/>
    </row>
    <row r="781" spans="3:17" ht="39.75" customHeight="1" x14ac:dyDescent="0.3">
      <c r="C781" s="309"/>
      <c r="Q781" s="9"/>
    </row>
    <row r="782" spans="3:17" ht="39.75" customHeight="1" x14ac:dyDescent="0.3">
      <c r="C782" s="309"/>
      <c r="Q782" s="9"/>
    </row>
    <row r="783" spans="3:17" ht="39.75" customHeight="1" x14ac:dyDescent="0.3">
      <c r="C783" s="309"/>
      <c r="Q783" s="9"/>
    </row>
    <row r="784" spans="3:17" ht="39.75" customHeight="1" x14ac:dyDescent="0.3">
      <c r="C784" s="309"/>
      <c r="Q784" s="9"/>
    </row>
    <row r="785" spans="3:17" ht="39.75" customHeight="1" x14ac:dyDescent="0.3">
      <c r="C785" s="309"/>
      <c r="Q785" s="9"/>
    </row>
    <row r="786" spans="3:17" ht="39.75" customHeight="1" x14ac:dyDescent="0.3">
      <c r="C786" s="309"/>
      <c r="Q786" s="9"/>
    </row>
    <row r="787" spans="3:17" ht="39.75" customHeight="1" x14ac:dyDescent="0.3">
      <c r="C787" s="309"/>
      <c r="Q787" s="9"/>
    </row>
    <row r="788" spans="3:17" ht="39.75" customHeight="1" x14ac:dyDescent="0.3">
      <c r="C788" s="309"/>
      <c r="Q788" s="9"/>
    </row>
    <row r="789" spans="3:17" ht="39.75" customHeight="1" x14ac:dyDescent="0.3">
      <c r="C789" s="309"/>
      <c r="Q789" s="9"/>
    </row>
    <row r="790" spans="3:17" ht="39.75" customHeight="1" x14ac:dyDescent="0.3">
      <c r="C790" s="309"/>
      <c r="Q790" s="9"/>
    </row>
    <row r="791" spans="3:17" ht="39.75" customHeight="1" x14ac:dyDescent="0.3">
      <c r="C791" s="309"/>
      <c r="Q791" s="9"/>
    </row>
    <row r="792" spans="3:17" ht="39.75" customHeight="1" x14ac:dyDescent="0.3">
      <c r="C792" s="309"/>
      <c r="Q792" s="9"/>
    </row>
    <row r="793" spans="3:17" ht="39.75" customHeight="1" x14ac:dyDescent="0.3">
      <c r="C793" s="309"/>
      <c r="Q793" s="9"/>
    </row>
    <row r="794" spans="3:17" ht="39.75" customHeight="1" x14ac:dyDescent="0.3">
      <c r="C794" s="309"/>
      <c r="Q794" s="9"/>
    </row>
    <row r="795" spans="3:17" ht="39.75" customHeight="1" x14ac:dyDescent="0.3">
      <c r="C795" s="309"/>
      <c r="Q795" s="9"/>
    </row>
    <row r="796" spans="3:17" ht="39.75" customHeight="1" x14ac:dyDescent="0.3">
      <c r="C796" s="309"/>
      <c r="Q796" s="9"/>
    </row>
    <row r="797" spans="3:17" ht="39.75" customHeight="1" x14ac:dyDescent="0.3">
      <c r="C797" s="309"/>
      <c r="Q797" s="9"/>
    </row>
    <row r="798" spans="3:17" ht="39.75" customHeight="1" x14ac:dyDescent="0.3">
      <c r="C798" s="309"/>
      <c r="Q798" s="9"/>
    </row>
    <row r="799" spans="3:17" ht="39.75" customHeight="1" x14ac:dyDescent="0.3">
      <c r="C799" s="309"/>
      <c r="Q799" s="9"/>
    </row>
    <row r="800" spans="3:17" ht="39.75" customHeight="1" x14ac:dyDescent="0.3">
      <c r="C800" s="309"/>
      <c r="Q800" s="9"/>
    </row>
    <row r="801" spans="3:17" ht="39.75" customHeight="1" x14ac:dyDescent="0.3">
      <c r="C801" s="309"/>
      <c r="Q801" s="9"/>
    </row>
    <row r="802" spans="3:17" ht="39.75" customHeight="1" x14ac:dyDescent="0.3">
      <c r="C802" s="309"/>
      <c r="Q802" s="9"/>
    </row>
    <row r="803" spans="3:17" ht="39.75" customHeight="1" x14ac:dyDescent="0.3">
      <c r="C803" s="309"/>
      <c r="Q803" s="9"/>
    </row>
    <row r="804" spans="3:17" ht="39.75" customHeight="1" x14ac:dyDescent="0.3">
      <c r="C804" s="309"/>
      <c r="Q804" s="9"/>
    </row>
    <row r="805" spans="3:17" ht="39.75" customHeight="1" x14ac:dyDescent="0.3">
      <c r="C805" s="309"/>
      <c r="Q805" s="9"/>
    </row>
    <row r="806" spans="3:17" ht="39.75" customHeight="1" x14ac:dyDescent="0.3">
      <c r="C806" s="309"/>
      <c r="Q806" s="9"/>
    </row>
    <row r="807" spans="3:17" ht="39.75" customHeight="1" x14ac:dyDescent="0.3">
      <c r="C807" s="309"/>
      <c r="Q807" s="9"/>
    </row>
    <row r="808" spans="3:17" ht="39.75" customHeight="1" x14ac:dyDescent="0.3">
      <c r="C808" s="309"/>
      <c r="Q808" s="9"/>
    </row>
    <row r="809" spans="3:17" ht="39.75" customHeight="1" x14ac:dyDescent="0.3">
      <c r="C809" s="309"/>
      <c r="Q809" s="9"/>
    </row>
    <row r="810" spans="3:17" ht="39.75" customHeight="1" x14ac:dyDescent="0.3">
      <c r="C810" s="309"/>
      <c r="Q810" s="9"/>
    </row>
    <row r="811" spans="3:17" ht="39.75" customHeight="1" x14ac:dyDescent="0.3">
      <c r="C811" s="309"/>
      <c r="Q811" s="9"/>
    </row>
    <row r="812" spans="3:17" ht="39.75" customHeight="1" x14ac:dyDescent="0.3">
      <c r="C812" s="309"/>
      <c r="Q812" s="9"/>
    </row>
    <row r="813" spans="3:17" ht="39.75" customHeight="1" x14ac:dyDescent="0.3">
      <c r="C813" s="309"/>
      <c r="Q813" s="9"/>
    </row>
    <row r="814" spans="3:17" ht="39.75" customHeight="1" x14ac:dyDescent="0.3">
      <c r="C814" s="309"/>
      <c r="Q814" s="9"/>
    </row>
    <row r="815" spans="3:17" ht="39.75" customHeight="1" x14ac:dyDescent="0.3">
      <c r="C815" s="309"/>
      <c r="Q815" s="9"/>
    </row>
    <row r="816" spans="3:17" ht="39.75" customHeight="1" x14ac:dyDescent="0.3">
      <c r="C816" s="309"/>
      <c r="Q816" s="9"/>
    </row>
    <row r="817" spans="3:17" ht="39.75" customHeight="1" x14ac:dyDescent="0.3">
      <c r="C817" s="309"/>
      <c r="Q817" s="9"/>
    </row>
    <row r="818" spans="3:17" ht="39.75" customHeight="1" x14ac:dyDescent="0.3">
      <c r="C818" s="309"/>
      <c r="Q818" s="9"/>
    </row>
    <row r="819" spans="3:17" ht="39.75" customHeight="1" x14ac:dyDescent="0.3">
      <c r="C819" s="309"/>
      <c r="Q819" s="9"/>
    </row>
    <row r="820" spans="3:17" ht="39.75" customHeight="1" x14ac:dyDescent="0.3">
      <c r="C820" s="309"/>
      <c r="Q820" s="9"/>
    </row>
    <row r="821" spans="3:17" ht="39.75" customHeight="1" x14ac:dyDescent="0.3">
      <c r="C821" s="309"/>
      <c r="Q821" s="9"/>
    </row>
    <row r="822" spans="3:17" ht="39.75" customHeight="1" x14ac:dyDescent="0.3">
      <c r="C822" s="309"/>
      <c r="Q822" s="9"/>
    </row>
    <row r="823" spans="3:17" ht="39.75" customHeight="1" x14ac:dyDescent="0.3">
      <c r="C823" s="309"/>
      <c r="Q823" s="9"/>
    </row>
    <row r="824" spans="3:17" ht="39.75" customHeight="1" x14ac:dyDescent="0.3">
      <c r="C824" s="309"/>
      <c r="Q824" s="9"/>
    </row>
    <row r="825" spans="3:17" ht="39.75" customHeight="1" x14ac:dyDescent="0.3">
      <c r="C825" s="309"/>
      <c r="Q825" s="9"/>
    </row>
    <row r="826" spans="3:17" ht="39.75" customHeight="1" x14ac:dyDescent="0.3">
      <c r="C826" s="309"/>
      <c r="Q826" s="9"/>
    </row>
    <row r="827" spans="3:17" ht="39.75" customHeight="1" x14ac:dyDescent="0.3">
      <c r="C827" s="309"/>
      <c r="Q827" s="9"/>
    </row>
    <row r="828" spans="3:17" ht="39.75" customHeight="1" x14ac:dyDescent="0.3">
      <c r="C828" s="309"/>
      <c r="Q828" s="9"/>
    </row>
    <row r="829" spans="3:17" ht="39.75" customHeight="1" x14ac:dyDescent="0.3">
      <c r="C829" s="309"/>
      <c r="Q829" s="9"/>
    </row>
    <row r="830" spans="3:17" ht="39.75" customHeight="1" x14ac:dyDescent="0.3">
      <c r="C830" s="309"/>
      <c r="Q830" s="9"/>
    </row>
    <row r="831" spans="3:17" ht="39.75" customHeight="1" x14ac:dyDescent="0.3">
      <c r="C831" s="309"/>
      <c r="Q831" s="9"/>
    </row>
    <row r="832" spans="3:17" ht="39.75" customHeight="1" x14ac:dyDescent="0.3">
      <c r="C832" s="309"/>
      <c r="Q832" s="9"/>
    </row>
    <row r="833" spans="3:17" ht="39.75" customHeight="1" x14ac:dyDescent="0.3">
      <c r="C833" s="309"/>
      <c r="Q833" s="9"/>
    </row>
    <row r="834" spans="3:17" ht="39.75" customHeight="1" x14ac:dyDescent="0.3">
      <c r="C834" s="309"/>
      <c r="Q834" s="9"/>
    </row>
    <row r="835" spans="3:17" ht="39.75" customHeight="1" x14ac:dyDescent="0.3">
      <c r="C835" s="309"/>
      <c r="Q835" s="9"/>
    </row>
    <row r="836" spans="3:17" ht="39.75" customHeight="1" x14ac:dyDescent="0.3">
      <c r="C836" s="309"/>
      <c r="Q836" s="9"/>
    </row>
    <row r="837" spans="3:17" ht="39.75" customHeight="1" x14ac:dyDescent="0.3">
      <c r="C837" s="309"/>
      <c r="Q837" s="9"/>
    </row>
    <row r="838" spans="3:17" ht="39.75" customHeight="1" x14ac:dyDescent="0.3">
      <c r="C838" s="309"/>
      <c r="Q838" s="9"/>
    </row>
    <row r="839" spans="3:17" ht="39.75" customHeight="1" x14ac:dyDescent="0.3">
      <c r="C839" s="309"/>
      <c r="Q839" s="9"/>
    </row>
    <row r="840" spans="3:17" ht="39.75" customHeight="1" x14ac:dyDescent="0.3">
      <c r="C840" s="309"/>
      <c r="Q840" s="9"/>
    </row>
    <row r="841" spans="3:17" ht="39.75" customHeight="1" x14ac:dyDescent="0.3">
      <c r="C841" s="309"/>
      <c r="Q841" s="9"/>
    </row>
    <row r="842" spans="3:17" ht="39.75" customHeight="1" x14ac:dyDescent="0.3">
      <c r="C842" s="309"/>
      <c r="Q842" s="9"/>
    </row>
    <row r="843" spans="3:17" ht="39.75" customHeight="1" x14ac:dyDescent="0.3">
      <c r="C843" s="309"/>
      <c r="Q843" s="9"/>
    </row>
    <row r="844" spans="3:17" ht="39.75" customHeight="1" x14ac:dyDescent="0.3">
      <c r="C844" s="309"/>
      <c r="Q844" s="9"/>
    </row>
    <row r="845" spans="3:17" ht="39.75" customHeight="1" x14ac:dyDescent="0.3">
      <c r="C845" s="309"/>
      <c r="Q845" s="9"/>
    </row>
    <row r="846" spans="3:17" ht="39.75" customHeight="1" x14ac:dyDescent="0.3">
      <c r="C846" s="309"/>
      <c r="Q846" s="9"/>
    </row>
    <row r="847" spans="3:17" ht="39.75" customHeight="1" x14ac:dyDescent="0.3">
      <c r="C847" s="309"/>
      <c r="Q847" s="9"/>
    </row>
    <row r="848" spans="3:17" ht="39.75" customHeight="1" x14ac:dyDescent="0.3">
      <c r="C848" s="309"/>
      <c r="Q848" s="9"/>
    </row>
    <row r="849" spans="3:17" ht="39.75" customHeight="1" x14ac:dyDescent="0.3">
      <c r="C849" s="309"/>
      <c r="Q849" s="9"/>
    </row>
    <row r="850" spans="3:17" ht="39.75" customHeight="1" x14ac:dyDescent="0.3">
      <c r="C850" s="309"/>
      <c r="Q850" s="9"/>
    </row>
    <row r="851" spans="3:17" ht="39.75" customHeight="1" x14ac:dyDescent="0.3">
      <c r="C851" s="309"/>
      <c r="Q851" s="9"/>
    </row>
    <row r="852" spans="3:17" ht="39.75" customHeight="1" x14ac:dyDescent="0.3">
      <c r="C852" s="309"/>
      <c r="Q852" s="9"/>
    </row>
    <row r="853" spans="3:17" ht="39.75" customHeight="1" x14ac:dyDescent="0.3">
      <c r="C853" s="309"/>
      <c r="Q853" s="9"/>
    </row>
    <row r="854" spans="3:17" ht="39.75" customHeight="1" x14ac:dyDescent="0.3">
      <c r="C854" s="309"/>
      <c r="Q854" s="9"/>
    </row>
    <row r="855" spans="3:17" ht="39.75" customHeight="1" x14ac:dyDescent="0.3">
      <c r="C855" s="309"/>
      <c r="Q855" s="9"/>
    </row>
    <row r="856" spans="3:17" ht="39.75" customHeight="1" x14ac:dyDescent="0.3">
      <c r="C856" s="309"/>
      <c r="Q856" s="9"/>
    </row>
    <row r="857" spans="3:17" ht="39.75" customHeight="1" x14ac:dyDescent="0.3">
      <c r="C857" s="309"/>
      <c r="Q857" s="9"/>
    </row>
    <row r="858" spans="3:17" ht="39.75" customHeight="1" x14ac:dyDescent="0.3">
      <c r="C858" s="309"/>
      <c r="Q858" s="9"/>
    </row>
    <row r="859" spans="3:17" ht="39.75" customHeight="1" x14ac:dyDescent="0.3">
      <c r="C859" s="309"/>
      <c r="Q859" s="9"/>
    </row>
    <row r="860" spans="3:17" ht="39.75" customHeight="1" x14ac:dyDescent="0.3">
      <c r="C860" s="309"/>
      <c r="Q860" s="9"/>
    </row>
    <row r="861" spans="3:17" ht="39.75" customHeight="1" x14ac:dyDescent="0.3">
      <c r="C861" s="309"/>
      <c r="Q861" s="9"/>
    </row>
    <row r="862" spans="3:17" ht="39.75" customHeight="1" x14ac:dyDescent="0.3">
      <c r="C862" s="309"/>
      <c r="Q862" s="9"/>
    </row>
    <row r="863" spans="3:17" ht="39.75" customHeight="1" x14ac:dyDescent="0.3">
      <c r="C863" s="309"/>
      <c r="Q863" s="9"/>
    </row>
    <row r="864" spans="3:17" ht="39.75" customHeight="1" x14ac:dyDescent="0.3">
      <c r="C864" s="309"/>
      <c r="Q864" s="9"/>
    </row>
    <row r="865" spans="3:17" ht="39.75" customHeight="1" x14ac:dyDescent="0.3">
      <c r="C865" s="309"/>
      <c r="Q865" s="9"/>
    </row>
    <row r="866" spans="3:17" ht="39.75" customHeight="1" x14ac:dyDescent="0.3">
      <c r="C866" s="309"/>
      <c r="Q866" s="9"/>
    </row>
    <row r="867" spans="3:17" ht="39.75" customHeight="1" x14ac:dyDescent="0.3">
      <c r="C867" s="309"/>
      <c r="Q867" s="9"/>
    </row>
    <row r="868" spans="3:17" ht="39.75" customHeight="1" x14ac:dyDescent="0.3">
      <c r="C868" s="309"/>
      <c r="Q868" s="9"/>
    </row>
    <row r="869" spans="3:17" ht="39.75" customHeight="1" x14ac:dyDescent="0.3">
      <c r="C869" s="309"/>
      <c r="Q869" s="9"/>
    </row>
    <row r="870" spans="3:17" ht="39.75" customHeight="1" x14ac:dyDescent="0.3">
      <c r="C870" s="309"/>
      <c r="Q870" s="9"/>
    </row>
    <row r="871" spans="3:17" ht="39.75" customHeight="1" x14ac:dyDescent="0.3">
      <c r="C871" s="309"/>
      <c r="Q871" s="9"/>
    </row>
    <row r="872" spans="3:17" ht="39.75" customHeight="1" x14ac:dyDescent="0.3">
      <c r="C872" s="309"/>
      <c r="Q872" s="9"/>
    </row>
    <row r="873" spans="3:17" ht="39.75" customHeight="1" x14ac:dyDescent="0.3">
      <c r="C873" s="309"/>
      <c r="Q873" s="9"/>
    </row>
    <row r="874" spans="3:17" ht="39.75" customHeight="1" x14ac:dyDescent="0.3">
      <c r="C874" s="309"/>
      <c r="Q874" s="9"/>
    </row>
    <row r="875" spans="3:17" ht="39.75" customHeight="1" x14ac:dyDescent="0.3">
      <c r="C875" s="309"/>
      <c r="Q875" s="9"/>
    </row>
    <row r="876" spans="3:17" ht="39.75" customHeight="1" x14ac:dyDescent="0.3">
      <c r="C876" s="309"/>
      <c r="Q876" s="9"/>
    </row>
    <row r="877" spans="3:17" ht="39.75" customHeight="1" x14ac:dyDescent="0.3">
      <c r="C877" s="309"/>
      <c r="Q877" s="9"/>
    </row>
    <row r="878" spans="3:17" ht="39.75" customHeight="1" x14ac:dyDescent="0.3">
      <c r="C878" s="309"/>
      <c r="Q878" s="9"/>
    </row>
    <row r="879" spans="3:17" ht="39.75" customHeight="1" x14ac:dyDescent="0.3">
      <c r="C879" s="309"/>
      <c r="Q879" s="9"/>
    </row>
    <row r="880" spans="3:17" ht="39.75" customHeight="1" x14ac:dyDescent="0.3">
      <c r="C880" s="309"/>
      <c r="Q880" s="9"/>
    </row>
    <row r="881" spans="3:17" ht="39.75" customHeight="1" x14ac:dyDescent="0.3">
      <c r="C881" s="309"/>
      <c r="Q881" s="9"/>
    </row>
    <row r="882" spans="3:17" ht="39.75" customHeight="1" x14ac:dyDescent="0.3">
      <c r="C882" s="309"/>
      <c r="Q882" s="9"/>
    </row>
    <row r="883" spans="3:17" ht="39.75" customHeight="1" x14ac:dyDescent="0.3">
      <c r="C883" s="309"/>
      <c r="Q883" s="9"/>
    </row>
    <row r="884" spans="3:17" ht="39.75" customHeight="1" x14ac:dyDescent="0.3">
      <c r="C884" s="309"/>
      <c r="Q884" s="9"/>
    </row>
    <row r="885" spans="3:17" ht="39.75" customHeight="1" x14ac:dyDescent="0.3">
      <c r="C885" s="309"/>
      <c r="Q885" s="9"/>
    </row>
    <row r="886" spans="3:17" ht="39.75" customHeight="1" x14ac:dyDescent="0.3">
      <c r="C886" s="309"/>
      <c r="Q886" s="9"/>
    </row>
    <row r="887" spans="3:17" ht="39.75" customHeight="1" x14ac:dyDescent="0.3">
      <c r="C887" s="309"/>
      <c r="Q887" s="9"/>
    </row>
    <row r="888" spans="3:17" ht="39.75" customHeight="1" x14ac:dyDescent="0.3">
      <c r="C888" s="309"/>
      <c r="Q888" s="9"/>
    </row>
    <row r="889" spans="3:17" ht="39.75" customHeight="1" x14ac:dyDescent="0.3">
      <c r="C889" s="309"/>
      <c r="Q889" s="9"/>
    </row>
    <row r="890" spans="3:17" ht="39.75" customHeight="1" x14ac:dyDescent="0.3">
      <c r="C890" s="309"/>
      <c r="Q890" s="9"/>
    </row>
    <row r="891" spans="3:17" ht="39.75" customHeight="1" x14ac:dyDescent="0.3">
      <c r="C891" s="309"/>
      <c r="Q891" s="9"/>
    </row>
    <row r="892" spans="3:17" ht="39.75" customHeight="1" x14ac:dyDescent="0.3">
      <c r="C892" s="309"/>
      <c r="Q892" s="9"/>
    </row>
    <row r="893" spans="3:17" ht="39.75" customHeight="1" x14ac:dyDescent="0.3">
      <c r="C893" s="309"/>
      <c r="Q893" s="9"/>
    </row>
    <row r="894" spans="3:17" ht="39.75" customHeight="1" x14ac:dyDescent="0.3">
      <c r="C894" s="309"/>
      <c r="Q894" s="9"/>
    </row>
    <row r="895" spans="3:17" ht="39.75" customHeight="1" x14ac:dyDescent="0.3">
      <c r="C895" s="309"/>
      <c r="Q895" s="9"/>
    </row>
    <row r="896" spans="3:17" ht="39.75" customHeight="1" x14ac:dyDescent="0.3">
      <c r="C896" s="309"/>
      <c r="Q896" s="9"/>
    </row>
    <row r="897" spans="3:17" ht="39.75" customHeight="1" x14ac:dyDescent="0.3">
      <c r="C897" s="309"/>
      <c r="Q897" s="9"/>
    </row>
    <row r="898" spans="3:17" ht="39.75" customHeight="1" x14ac:dyDescent="0.3">
      <c r="C898" s="309"/>
      <c r="Q898" s="9"/>
    </row>
    <row r="899" spans="3:17" ht="39.75" customHeight="1" x14ac:dyDescent="0.3">
      <c r="C899" s="309"/>
      <c r="Q899" s="9"/>
    </row>
    <row r="900" spans="3:17" ht="39.75" customHeight="1" x14ac:dyDescent="0.3">
      <c r="C900" s="309"/>
      <c r="Q900" s="9"/>
    </row>
    <row r="901" spans="3:17" ht="39.75" customHeight="1" x14ac:dyDescent="0.3">
      <c r="C901" s="309"/>
      <c r="Q901" s="9"/>
    </row>
    <row r="902" spans="3:17" ht="39.75" customHeight="1" x14ac:dyDescent="0.3">
      <c r="C902" s="309"/>
      <c r="Q902" s="9"/>
    </row>
    <row r="903" spans="3:17" ht="39.75" customHeight="1" x14ac:dyDescent="0.3">
      <c r="C903" s="309"/>
      <c r="Q903" s="9"/>
    </row>
    <row r="904" spans="3:17" ht="39.75" customHeight="1" x14ac:dyDescent="0.3">
      <c r="C904" s="309"/>
      <c r="Q904" s="9"/>
    </row>
    <row r="905" spans="3:17" ht="39.75" customHeight="1" x14ac:dyDescent="0.3">
      <c r="C905" s="309"/>
      <c r="Q905" s="9"/>
    </row>
    <row r="906" spans="3:17" ht="39.75" customHeight="1" x14ac:dyDescent="0.3">
      <c r="C906" s="309"/>
      <c r="Q906" s="9"/>
    </row>
    <row r="907" spans="3:17" ht="39.75" customHeight="1" x14ac:dyDescent="0.3">
      <c r="C907" s="309"/>
      <c r="Q907" s="9"/>
    </row>
    <row r="908" spans="3:17" ht="39.75" customHeight="1" x14ac:dyDescent="0.3">
      <c r="C908" s="309"/>
      <c r="Q908" s="9"/>
    </row>
    <row r="909" spans="3:17" ht="39.75" customHeight="1" x14ac:dyDescent="0.3">
      <c r="C909" s="309"/>
      <c r="Q909" s="9"/>
    </row>
    <row r="910" spans="3:17" ht="39.75" customHeight="1" x14ac:dyDescent="0.3">
      <c r="C910" s="309"/>
      <c r="Q910" s="9"/>
    </row>
    <row r="911" spans="3:17" ht="39.75" customHeight="1" x14ac:dyDescent="0.3">
      <c r="C911" s="309"/>
      <c r="Q911" s="9"/>
    </row>
    <row r="912" spans="3:17" ht="39.75" customHeight="1" x14ac:dyDescent="0.3">
      <c r="C912" s="309"/>
      <c r="Q912" s="9"/>
    </row>
    <row r="913" spans="3:17" ht="39.75" customHeight="1" x14ac:dyDescent="0.3">
      <c r="C913" s="309"/>
      <c r="Q913" s="9"/>
    </row>
    <row r="914" spans="3:17" ht="39.75" customHeight="1" x14ac:dyDescent="0.3">
      <c r="C914" s="309"/>
      <c r="Q914" s="9"/>
    </row>
    <row r="915" spans="3:17" ht="39.75" customHeight="1" x14ac:dyDescent="0.3">
      <c r="C915" s="309"/>
      <c r="Q915" s="9"/>
    </row>
    <row r="916" spans="3:17" ht="39.75" customHeight="1" x14ac:dyDescent="0.3">
      <c r="C916" s="309"/>
      <c r="Q916" s="9"/>
    </row>
    <row r="917" spans="3:17" ht="39.75" customHeight="1" x14ac:dyDescent="0.3">
      <c r="C917" s="309"/>
      <c r="Q917" s="9"/>
    </row>
    <row r="918" spans="3:17" ht="39.75" customHeight="1" x14ac:dyDescent="0.3">
      <c r="C918" s="309"/>
      <c r="Q918" s="9"/>
    </row>
    <row r="919" spans="3:17" ht="39.75" customHeight="1" x14ac:dyDescent="0.3">
      <c r="C919" s="309"/>
      <c r="Q919" s="9"/>
    </row>
    <row r="920" spans="3:17" ht="39.75" customHeight="1" x14ac:dyDescent="0.3">
      <c r="C920" s="309"/>
      <c r="Q920" s="9"/>
    </row>
    <row r="921" spans="3:17" ht="39.75" customHeight="1" x14ac:dyDescent="0.3">
      <c r="C921" s="309"/>
      <c r="Q921" s="9"/>
    </row>
    <row r="922" spans="3:17" ht="39.75" customHeight="1" x14ac:dyDescent="0.3">
      <c r="C922" s="309"/>
      <c r="Q922" s="9"/>
    </row>
    <row r="923" spans="3:17" ht="39.75" customHeight="1" x14ac:dyDescent="0.3">
      <c r="C923" s="309"/>
      <c r="Q923" s="9"/>
    </row>
    <row r="924" spans="3:17" ht="39.75" customHeight="1" x14ac:dyDescent="0.3">
      <c r="C924" s="309"/>
      <c r="Q924" s="9"/>
    </row>
    <row r="925" spans="3:17" ht="39.75" customHeight="1" x14ac:dyDescent="0.3">
      <c r="C925" s="309"/>
      <c r="Q925" s="9"/>
    </row>
    <row r="926" spans="3:17" ht="39.75" customHeight="1" x14ac:dyDescent="0.3">
      <c r="C926" s="309"/>
      <c r="Q926" s="9"/>
    </row>
    <row r="927" spans="3:17" ht="39.75" customHeight="1" x14ac:dyDescent="0.3">
      <c r="C927" s="309"/>
      <c r="Q927" s="9"/>
    </row>
    <row r="928" spans="3:17" ht="39.75" customHeight="1" x14ac:dyDescent="0.3">
      <c r="C928" s="309"/>
      <c r="Q928" s="9"/>
    </row>
    <row r="929" spans="2:17" ht="39.75" customHeight="1" x14ac:dyDescent="0.3">
      <c r="C929" s="309"/>
      <c r="Q929" s="9"/>
    </row>
    <row r="930" spans="2:17" ht="39.75" customHeight="1" x14ac:dyDescent="0.3">
      <c r="C930" s="309"/>
      <c r="Q930" s="9"/>
    </row>
    <row r="931" spans="2:17" ht="39.75" customHeight="1" x14ac:dyDescent="0.3">
      <c r="C931" s="309"/>
      <c r="Q931" s="9"/>
    </row>
    <row r="932" spans="2:17" ht="39.75" customHeight="1" x14ac:dyDescent="0.3">
      <c r="C932" s="309"/>
      <c r="Q932" s="9"/>
    </row>
    <row r="933" spans="2:17" ht="39.75" customHeight="1" x14ac:dyDescent="0.3">
      <c r="B933" s="248"/>
      <c r="C933" s="310"/>
      <c r="D933" s="299"/>
      <c r="F933" s="248"/>
      <c r="G933" s="248"/>
      <c r="H933" s="248"/>
      <c r="J933" s="294"/>
      <c r="K933" s="245"/>
      <c r="L933" s="248"/>
      <c r="M933" s="248"/>
    </row>
    <row r="934" spans="2:17" ht="39.75" customHeight="1" x14ac:dyDescent="0.3">
      <c r="B934" s="248"/>
      <c r="C934" s="310"/>
      <c r="D934" s="299"/>
      <c r="F934" s="248"/>
      <c r="G934" s="248"/>
      <c r="H934" s="248"/>
      <c r="J934" s="294"/>
      <c r="K934" s="245"/>
      <c r="L934" s="248"/>
      <c r="M934" s="248"/>
    </row>
    <row r="935" spans="2:17" ht="39.75" customHeight="1" x14ac:dyDescent="0.3">
      <c r="B935" s="248"/>
      <c r="C935" s="310"/>
      <c r="D935" s="299"/>
      <c r="F935" s="248"/>
      <c r="G935" s="248"/>
      <c r="H935" s="248"/>
      <c r="J935" s="294"/>
      <c r="K935" s="245"/>
      <c r="L935" s="248"/>
      <c r="M935" s="248"/>
    </row>
    <row r="936" spans="2:17" ht="39.75" customHeight="1" x14ac:dyDescent="0.3">
      <c r="B936" s="248"/>
      <c r="C936" s="310"/>
      <c r="D936" s="299"/>
      <c r="F936" s="248"/>
      <c r="G936" s="248"/>
      <c r="H936" s="248"/>
      <c r="J936" s="294"/>
      <c r="K936" s="245"/>
      <c r="L936" s="248"/>
      <c r="M936" s="248"/>
    </row>
    <row r="937" spans="2:17" ht="39.75" customHeight="1" x14ac:dyDescent="0.3">
      <c r="B937" s="248"/>
      <c r="C937" s="310"/>
      <c r="D937" s="299"/>
      <c r="F937" s="248"/>
      <c r="G937" s="248"/>
      <c r="H937" s="248"/>
      <c r="J937" s="294"/>
      <c r="K937" s="245"/>
      <c r="L937" s="248"/>
      <c r="M937" s="248"/>
    </row>
    <row r="938" spans="2:17" ht="39.75" customHeight="1" x14ac:dyDescent="0.3">
      <c r="B938" s="248"/>
      <c r="C938" s="310"/>
      <c r="D938" s="299"/>
      <c r="F938" s="248"/>
      <c r="G938" s="248"/>
      <c r="H938" s="248"/>
      <c r="J938" s="294"/>
      <c r="K938" s="245"/>
      <c r="L938" s="248"/>
      <c r="M938" s="248"/>
    </row>
    <row r="939" spans="2:17" ht="39.75" customHeight="1" x14ac:dyDescent="0.3">
      <c r="B939" s="248"/>
      <c r="C939" s="310"/>
      <c r="D939" s="299"/>
      <c r="F939" s="248"/>
      <c r="G939" s="248"/>
      <c r="H939" s="248"/>
      <c r="J939" s="294"/>
      <c r="K939" s="245"/>
      <c r="L939" s="248"/>
      <c r="M939" s="248"/>
    </row>
    <row r="940" spans="2:17" ht="39.75" customHeight="1" x14ac:dyDescent="0.3">
      <c r="B940" s="248"/>
      <c r="C940" s="310"/>
      <c r="D940" s="299"/>
      <c r="F940" s="248"/>
      <c r="G940" s="248"/>
      <c r="H940" s="248"/>
      <c r="J940" s="294"/>
      <c r="K940" s="245"/>
      <c r="L940" s="248"/>
      <c r="M940" s="248"/>
    </row>
    <row r="941" spans="2:17" ht="39.75" customHeight="1" x14ac:dyDescent="0.3">
      <c r="B941" s="248"/>
      <c r="C941" s="310"/>
      <c r="D941" s="299"/>
      <c r="F941" s="248"/>
      <c r="G941" s="248"/>
      <c r="H941" s="248"/>
      <c r="J941" s="294"/>
      <c r="K941" s="245"/>
      <c r="L941" s="248"/>
      <c r="M941" s="248"/>
    </row>
    <row r="942" spans="2:17" ht="39.75" customHeight="1" x14ac:dyDescent="0.3">
      <c r="B942" s="248"/>
      <c r="C942" s="310"/>
      <c r="D942" s="299"/>
      <c r="F942" s="248"/>
      <c r="G942" s="248"/>
      <c r="H942" s="248"/>
      <c r="J942" s="294"/>
      <c r="K942" s="245"/>
      <c r="L942" s="248"/>
      <c r="M942" s="248"/>
    </row>
    <row r="943" spans="2:17" ht="39.75" customHeight="1" x14ac:dyDescent="0.3">
      <c r="C943" s="309"/>
    </row>
    <row r="944" spans="2:17" ht="39.75" customHeight="1" x14ac:dyDescent="0.3">
      <c r="C944" s="309"/>
    </row>
    <row r="945" spans="3:3" ht="39.75" customHeight="1" x14ac:dyDescent="0.3">
      <c r="C945" s="309"/>
    </row>
    <row r="946" spans="3:3" ht="15.75" customHeight="1" x14ac:dyDescent="0.3">
      <c r="C946" s="309"/>
    </row>
  </sheetData>
  <sheetProtection formatCells="0" formatColumns="0" formatRows="0" insertRows="0" sort="0" autoFilter="0"/>
  <autoFilter ref="A1:AE398" xr:uid="{00000000-0001-0000-0000-000000000000}"/>
  <conditionalFormatting sqref="O1:O131 O133:O1048576">
    <cfRule type="cellIs" dxfId="1" priority="9" operator="equal">
      <formula>"EN EJECUCIÓN"</formula>
    </cfRule>
    <cfRule type="cellIs" dxfId="0" priority="12" operator="equal">
      <formula>"FINALIZADO"</formula>
    </cfRule>
  </conditionalFormatting>
  <dataValidations count="5">
    <dataValidation allowBlank="1" showInputMessage="1" showErrorMessage="1" sqref="K38 H204:H205 H195:H196 I1:I128 D189 D25 D69 D85 D96 C1:C228 D347 F357 D351:D353 K2:K7 K20:K23 K25:K26 K40 K97 K111:K116 K120 K137 K151 K153 K165 K181 K184 K212:K214 K216 K233:K234 K239:K241 K254:K256 K269:K270 K272 K326:K327 K330 K341 K348 K359 K149 C230:C1048576 B1:B1048576 I258:I1048576 D356:D357 K142 K236 K191:K192 K196 K198 K87 K33:K36 K45 K48 K89:L89 K92:L92 K94 K103 K127 K145 K158 K175 K229 K246:K249 K275 K294 K307 K312 L246 K9:K14 K17 K29:K31 I130:I250 I252:I256 K85" xr:uid="{322745A2-E5F7-4E4C-8992-D9DDF7A18814}"/>
    <dataValidation type="date" allowBlank="1" showInputMessage="1" showErrorMessage="1" sqref="H97:H128 H130:H144 H206:H352 G178 G198:G211 H150:H194 H197:H203 H359 H367:H1048576 H70:H77 H1:H68 H80:H84 H86:H95" xr:uid="{15FCCC0E-B5A4-4F90-9FE1-C62E34A8170E}">
      <formula1>45659</formula1>
      <formula2>46022</formula2>
    </dataValidation>
    <dataValidation type="date" showInputMessage="1" showErrorMessage="1" sqref="H78:H79 G129:H129 G1:G128 H145:H149 G130:G177 G179:G197 H353 G212:G1048576" xr:uid="{7EC679DE-5200-4197-B48E-2615BF77A617}">
      <formula1>45658</formula1>
      <formula2>46021</formula2>
    </dataValidation>
    <dataValidation type="date" allowBlank="1" showInputMessage="1" showErrorMessage="1" sqref="Q1:Q128 Q130:Q256 Q258:Q1048576" xr:uid="{A6A188E9-404D-4DEC-BA05-1165F71944C1}">
      <formula1>45659</formula1>
      <formula2>46021</formula2>
    </dataValidation>
    <dataValidation operator="equal" allowBlank="1" showInputMessage="1" showErrorMessage="1" sqref="E1:E1048576" xr:uid="{A876BB4E-536D-49CF-8C24-517C2282E7E7}"/>
  </dataValidations>
  <pageMargins left="0.31496062992125984" right="0.31496062992125984" top="0.3543307086614173" bottom="0.3543307086614173" header="0.31496062992125984" footer="0.31496062992125984"/>
  <pageSetup orientation="portrait" r:id="rId1"/>
  <headerFooter>
    <oddFooter>&amp;L_x000D_&amp;1#&amp;"Aptos"&amp;10&amp;K000000 Este Documento es protegido por las políticas de seguridad de cormagdalena, no es permitido la divulgación del archivo.</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B2F750D-673D-449B-8BFF-13E8FECF7C15}">
          <x14:formula1>
            <xm:f>PARAMETROS!$A$1:$A$9</xm:f>
          </x14:formula1>
          <xm:sqref>N265:N1048576 N140:N263 N2:N138</xm:sqref>
        </x14:dataValidation>
        <x14:dataValidation type="list" allowBlank="1" showInputMessage="1" showErrorMessage="1" xr:uid="{ABF25D49-C0A2-43DA-AA5C-C4FE94B9C1AE}">
          <x14:formula1>
            <xm:f>PARAMETROS!$F$1:$F$5</xm:f>
          </x14:formula1>
          <xm:sqref>P1:P128 O132 P130:P256 P258:P1048576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AA07D1BD39E34EBB6814DF631DC315" ma:contentTypeVersion="14" ma:contentTypeDescription="Crear nuevo documento." ma:contentTypeScope="" ma:versionID="a58cda78fca0cad92f6bbdc87d8968d2">
  <xsd:schema xmlns:xsd="http://www.w3.org/2001/XMLSchema" xmlns:xs="http://www.w3.org/2001/XMLSchema" xmlns:p="http://schemas.microsoft.com/office/2006/metadata/properties" xmlns:ns3="5c94151c-83f0-4c4d-8373-88319da47199" xmlns:ns4="41a570a4-1b08-46c6-93da-93ec4a9a46c9" targetNamespace="http://schemas.microsoft.com/office/2006/metadata/properties" ma:root="true" ma:fieldsID="d9b0306b8a4fd39d8a8c621ec900531d" ns3:_="" ns4:_="">
    <xsd:import namespace="5c94151c-83f0-4c4d-8373-88319da47199"/>
    <xsd:import namespace="41a570a4-1b08-46c6-93da-93ec4a9a46c9"/>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_activity"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MediaServiceObjectDetectorVersion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4151c-83f0-4c4d-8373-88319da471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a570a4-1b08-46c6-93da-93ec4a9a46c9"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c94151c-83f0-4c4d-8373-88319da471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B32C42-5201-414F-98A4-2E50C6567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4151c-83f0-4c4d-8373-88319da47199"/>
    <ds:schemaRef ds:uri="41a570a4-1b08-46c6-93da-93ec4a9a4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11AF23-D095-4753-AC54-95F22FCCC949}">
  <ds:schemaRefs>
    <ds:schemaRef ds:uri="http://schemas.microsoft.com/office/2006/metadata/properties"/>
    <ds:schemaRef ds:uri="http://schemas.microsoft.com/office/infopath/2007/PartnerControls"/>
    <ds:schemaRef ds:uri="5c94151c-83f0-4c4d-8373-88319da47199"/>
  </ds:schemaRefs>
</ds:datastoreItem>
</file>

<file path=customXml/itemProps3.xml><?xml version="1.0" encoding="utf-8"?>
<ds:datastoreItem xmlns:ds="http://schemas.openxmlformats.org/officeDocument/2006/customXml" ds:itemID="{04840042-B2E5-4A66-90F0-46A92B5C8B55}">
  <ds:schemaRefs>
    <ds:schemaRef ds:uri="http://schemas.microsoft.com/sharepoint/v3/contenttype/forms"/>
  </ds:schemaRefs>
</ds:datastoreItem>
</file>

<file path=docMetadata/LabelInfo.xml><?xml version="1.0" encoding="utf-8"?>
<clbl:labelList xmlns:clbl="http://schemas.microsoft.com/office/2020/mipLabelMetadata">
  <clbl:label id="{ac97c112-c01f-45dc-bce0-816536020a4a}" enabled="1" method="Standard" siteId="{c3de7adf-07b8-4318-b04e-c145eaff943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PARAMETROS</vt:lpstr>
      <vt:lpstr>RELACIÓN DE CONTRATISTA 2025</vt:lpstr>
      <vt:lpstr>'RELACIÓN DE CONTRATISTA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PAVILION 20</dc:creator>
  <cp:keywords/>
  <dc:description/>
  <cp:lastModifiedBy>Mónica Marcela Mieles  Montenegro</cp:lastModifiedBy>
  <cp:revision/>
  <dcterms:created xsi:type="dcterms:W3CDTF">2021-01-21T02:07:24Z</dcterms:created>
  <dcterms:modified xsi:type="dcterms:W3CDTF">2026-07-29T15:32:45Z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0x010100B6AA07D1BD39E34EBB6814DF631DC315</vt:lpwstr>
  </property>
</Properties>
</file>